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2120" windowHeight="8595"/>
  </bookViews>
  <sheets>
    <sheet name="С ФОРМУЛАМИ " sheetId="11" r:id="rId1"/>
  </sheets>
  <calcPr calcId="145621" iterate="1"/>
</workbook>
</file>

<file path=xl/calcChain.xml><?xml version="1.0" encoding="utf-8"?>
<calcChain xmlns="http://schemas.openxmlformats.org/spreadsheetml/2006/main">
  <c r="J109" i="11" l="1"/>
  <c r="J108" i="11"/>
  <c r="H109" i="11"/>
  <c r="H108" i="11"/>
  <c r="F84" i="11"/>
  <c r="D84" i="11"/>
  <c r="J25" i="11"/>
  <c r="J26" i="11"/>
  <c r="J27" i="11"/>
  <c r="J28" i="11"/>
  <c r="J24" i="11"/>
  <c r="H25" i="11"/>
  <c r="H26" i="11"/>
  <c r="H27" i="11"/>
  <c r="H28" i="11"/>
  <c r="H24" i="11"/>
  <c r="F25" i="11"/>
  <c r="F26" i="11"/>
  <c r="F27" i="11"/>
  <c r="F28" i="11"/>
  <c r="F24" i="11"/>
  <c r="D25" i="11"/>
  <c r="D26" i="11"/>
  <c r="D27" i="11"/>
  <c r="D28" i="11"/>
  <c r="D24" i="11"/>
  <c r="J129" i="11"/>
  <c r="H129" i="11"/>
  <c r="F129" i="11"/>
  <c r="D129" i="11"/>
  <c r="J125" i="11"/>
  <c r="H125" i="11"/>
  <c r="F125" i="11"/>
  <c r="D125" i="11"/>
  <c r="H136" i="11"/>
  <c r="H99" i="11"/>
  <c r="D30" i="11"/>
  <c r="D31" i="11"/>
  <c r="D32" i="11"/>
  <c r="D34" i="11"/>
  <c r="D36" i="11"/>
  <c r="D37" i="11"/>
  <c r="D39" i="11"/>
  <c r="D43" i="11"/>
  <c r="D47" i="11"/>
  <c r="D51" i="11"/>
  <c r="D53" i="11"/>
  <c r="D55" i="11"/>
  <c r="D59" i="11"/>
  <c r="D63" i="11"/>
  <c r="D71" i="11"/>
  <c r="D72" i="11"/>
  <c r="D75" i="11"/>
  <c r="D76" i="11"/>
  <c r="D81" i="11"/>
  <c r="D82" i="11"/>
  <c r="D22" i="11"/>
  <c r="F43" i="11"/>
  <c r="F47" i="11"/>
  <c r="F51" i="11"/>
  <c r="F53" i="11"/>
  <c r="F55" i="11"/>
  <c r="F59" i="11"/>
  <c r="F63" i="11"/>
  <c r="F71" i="11"/>
  <c r="F72" i="11"/>
  <c r="F75" i="11"/>
  <c r="F76" i="11"/>
  <c r="F81" i="11"/>
  <c r="F82" i="11"/>
  <c r="F30" i="11"/>
  <c r="F31" i="11"/>
  <c r="F32" i="11"/>
  <c r="F34" i="11"/>
  <c r="F36" i="11"/>
  <c r="F37" i="11"/>
  <c r="F39" i="11"/>
  <c r="J82" i="11"/>
  <c r="J81" i="11"/>
  <c r="J76" i="11"/>
  <c r="J75" i="11"/>
  <c r="I73" i="11"/>
  <c r="J73" i="11" s="1"/>
  <c r="J72" i="11"/>
  <c r="J71" i="11"/>
  <c r="I69" i="11"/>
  <c r="J63" i="11"/>
  <c r="I60" i="11"/>
  <c r="J60" i="11" s="1"/>
  <c r="J59" i="11"/>
  <c r="I56" i="11"/>
  <c r="J56" i="11" s="1"/>
  <c r="J55" i="11"/>
  <c r="J53" i="11"/>
  <c r="I52" i="11"/>
  <c r="J51" i="11"/>
  <c r="I48" i="11"/>
  <c r="J48" i="11" s="1"/>
  <c r="J47" i="11"/>
  <c r="I44" i="11"/>
  <c r="J44" i="11" s="1"/>
  <c r="J43" i="11"/>
  <c r="I40" i="11"/>
  <c r="J40" i="11" s="1"/>
  <c r="J39" i="11"/>
  <c r="J37" i="11"/>
  <c r="J36" i="11"/>
  <c r="J34" i="11"/>
  <c r="J32" i="11"/>
  <c r="J31" i="11"/>
  <c r="J30" i="11"/>
  <c r="I29" i="11"/>
  <c r="J29" i="11" s="1"/>
  <c r="H82" i="11"/>
  <c r="H81" i="11"/>
  <c r="H76" i="11"/>
  <c r="H75" i="11"/>
  <c r="G73" i="11"/>
  <c r="H73" i="11"/>
  <c r="H72" i="11"/>
  <c r="H71" i="11"/>
  <c r="G69" i="11"/>
  <c r="H63" i="11"/>
  <c r="G60" i="11"/>
  <c r="H59" i="11"/>
  <c r="G56" i="11"/>
  <c r="H56" i="11" s="1"/>
  <c r="H55" i="11"/>
  <c r="H53" i="11"/>
  <c r="G52" i="11"/>
  <c r="J52" i="11" s="1"/>
  <c r="H51" i="11"/>
  <c r="G48" i="11"/>
  <c r="H48" i="11" s="1"/>
  <c r="H47" i="11"/>
  <c r="G44" i="11"/>
  <c r="H44" i="11" s="1"/>
  <c r="H43" i="11"/>
  <c r="H40" i="11" s="1"/>
  <c r="G40" i="11"/>
  <c r="H39" i="11"/>
  <c r="H37" i="11"/>
  <c r="H36" i="11"/>
  <c r="H34" i="11"/>
  <c r="H32" i="11"/>
  <c r="H31" i="11"/>
  <c r="H30" i="11"/>
  <c r="G29" i="11"/>
  <c r="H29" i="11" s="1"/>
  <c r="E73" i="11"/>
  <c r="F73" i="11" s="1"/>
  <c r="E69" i="11"/>
  <c r="E60" i="11"/>
  <c r="H60" i="11"/>
  <c r="E56" i="11"/>
  <c r="E52" i="11"/>
  <c r="F52" i="11" s="1"/>
  <c r="E48" i="11"/>
  <c r="F48" i="11" s="1"/>
  <c r="E44" i="11"/>
  <c r="E40" i="11"/>
  <c r="F40" i="11"/>
  <c r="E29" i="11"/>
  <c r="C73" i="11"/>
  <c r="B73" i="11"/>
  <c r="D73" i="11" s="1"/>
  <c r="C69" i="11"/>
  <c r="D69" i="11" s="1"/>
  <c r="B69" i="11"/>
  <c r="C60" i="11"/>
  <c r="D60" i="11" s="1"/>
  <c r="B60" i="11"/>
  <c r="C56" i="11"/>
  <c r="F56" i="11" s="1"/>
  <c r="B56" i="11"/>
  <c r="C52" i="11"/>
  <c r="D52" i="11" s="1"/>
  <c r="B52" i="11"/>
  <c r="C48" i="11"/>
  <c r="D48" i="11"/>
  <c r="B48" i="11"/>
  <c r="C44" i="11"/>
  <c r="D44" i="11" s="1"/>
  <c r="B44" i="11"/>
  <c r="C40" i="11"/>
  <c r="D40" i="11" s="1"/>
  <c r="B40" i="11"/>
  <c r="C29" i="11"/>
  <c r="D29" i="11" s="1"/>
  <c r="B29" i="11"/>
  <c r="H69" i="11"/>
  <c r="F69" i="11"/>
  <c r="J69" i="11"/>
  <c r="J141" i="11"/>
  <c r="J140" i="11"/>
  <c r="J138" i="11"/>
  <c r="J137" i="11"/>
  <c r="J136" i="11"/>
  <c r="J135" i="11"/>
  <c r="J134" i="11"/>
  <c r="J133" i="11"/>
  <c r="J132" i="11"/>
  <c r="J131" i="11"/>
  <c r="J128" i="11"/>
  <c r="J127" i="11"/>
  <c r="J126" i="11"/>
  <c r="J124" i="11"/>
  <c r="J123" i="11"/>
  <c r="J122" i="11"/>
  <c r="J121" i="11"/>
  <c r="J120" i="11"/>
  <c r="J119" i="11"/>
  <c r="J118" i="11"/>
  <c r="J117" i="11"/>
  <c r="J116" i="11"/>
  <c r="J115" i="11"/>
  <c r="J113" i="11"/>
  <c r="J112" i="11"/>
  <c r="J111" i="11"/>
  <c r="J110" i="11"/>
  <c r="J106" i="11"/>
  <c r="J105" i="11"/>
  <c r="J104" i="11"/>
  <c r="J102" i="11"/>
  <c r="J101" i="11"/>
  <c r="J100" i="11"/>
  <c r="J99" i="11"/>
  <c r="J97" i="11"/>
  <c r="J96" i="11"/>
  <c r="J94" i="11"/>
  <c r="J93" i="11"/>
  <c r="J92" i="11"/>
  <c r="J90" i="11"/>
  <c r="J89" i="11"/>
  <c r="J88" i="11"/>
  <c r="J87" i="11"/>
  <c r="J86" i="11"/>
  <c r="J85" i="11"/>
  <c r="J84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H141" i="11"/>
  <c r="H140" i="11"/>
  <c r="H138" i="11"/>
  <c r="H137" i="11"/>
  <c r="H135" i="11"/>
  <c r="H134" i="11"/>
  <c r="H133" i="11"/>
  <c r="H132" i="11"/>
  <c r="H131" i="11"/>
  <c r="H128" i="11"/>
  <c r="H127" i="11"/>
  <c r="H126" i="11"/>
  <c r="H124" i="11"/>
  <c r="H123" i="11"/>
  <c r="H122" i="11"/>
  <c r="H121" i="11"/>
  <c r="H120" i="11"/>
  <c r="H119" i="11"/>
  <c r="H118" i="11"/>
  <c r="H117" i="11"/>
  <c r="H116" i="11"/>
  <c r="H115" i="11"/>
  <c r="H113" i="11"/>
  <c r="H112" i="11"/>
  <c r="H111" i="11"/>
  <c r="H110" i="11"/>
  <c r="H106" i="11"/>
  <c r="H105" i="11"/>
  <c r="H104" i="11"/>
  <c r="H102" i="11"/>
  <c r="H101" i="11"/>
  <c r="H100" i="11"/>
  <c r="H97" i="11"/>
  <c r="H96" i="11"/>
  <c r="H94" i="11"/>
  <c r="H93" i="11"/>
  <c r="H92" i="11"/>
  <c r="H90" i="11"/>
  <c r="H89" i="11"/>
  <c r="H88" i="11"/>
  <c r="H87" i="11"/>
  <c r="H86" i="11"/>
  <c r="H85" i="11"/>
  <c r="H84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F22" i="11"/>
  <c r="F97" i="11"/>
  <c r="D97" i="11"/>
  <c r="F13" i="11"/>
  <c r="D13" i="11"/>
  <c r="F140" i="11"/>
  <c r="F141" i="11"/>
  <c r="D140" i="11"/>
  <c r="D141" i="11"/>
  <c r="F9" i="11"/>
  <c r="D9" i="11"/>
  <c r="F8" i="11"/>
  <c r="D8" i="11"/>
  <c r="F7" i="11"/>
  <c r="D7" i="11"/>
  <c r="F138" i="11"/>
  <c r="D138" i="11"/>
  <c r="F137" i="11"/>
  <c r="D137" i="11"/>
  <c r="F136" i="11"/>
  <c r="D136" i="11"/>
  <c r="F135" i="11"/>
  <c r="D135" i="11"/>
  <c r="F134" i="11"/>
  <c r="D134" i="11"/>
  <c r="F133" i="11"/>
  <c r="D133" i="11"/>
  <c r="F132" i="11"/>
  <c r="D132" i="11"/>
  <c r="F131" i="11"/>
  <c r="D131" i="11"/>
  <c r="F128" i="11"/>
  <c r="D128" i="11"/>
  <c r="F127" i="11"/>
  <c r="D127" i="11"/>
  <c r="F126" i="11"/>
  <c r="D126" i="11"/>
  <c r="F124" i="11"/>
  <c r="D124" i="11"/>
  <c r="F123" i="11"/>
  <c r="D123" i="11"/>
  <c r="F122" i="11"/>
  <c r="D122" i="11"/>
  <c r="F121" i="11"/>
  <c r="D121" i="11"/>
  <c r="F120" i="11"/>
  <c r="D120" i="11"/>
  <c r="F119" i="11"/>
  <c r="D119" i="11"/>
  <c r="F118" i="11"/>
  <c r="D118" i="11"/>
  <c r="F117" i="11"/>
  <c r="D117" i="11"/>
  <c r="F116" i="11"/>
  <c r="D116" i="11"/>
  <c r="F115" i="11"/>
  <c r="D115" i="11"/>
  <c r="F113" i="11"/>
  <c r="D113" i="11"/>
  <c r="F112" i="11"/>
  <c r="D112" i="11"/>
  <c r="F111" i="11"/>
  <c r="D111" i="11"/>
  <c r="F110" i="11"/>
  <c r="D110" i="11"/>
  <c r="F109" i="11"/>
  <c r="D109" i="11"/>
  <c r="F108" i="11"/>
  <c r="D108" i="11"/>
  <c r="F106" i="11"/>
  <c r="D106" i="11"/>
  <c r="F105" i="11"/>
  <c r="D105" i="11"/>
  <c r="F104" i="11"/>
  <c r="D104" i="11"/>
  <c r="F102" i="11"/>
  <c r="D102" i="11"/>
  <c r="F101" i="11"/>
  <c r="D101" i="11"/>
  <c r="F100" i="11"/>
  <c r="D100" i="11"/>
  <c r="F99" i="11"/>
  <c r="D99" i="11"/>
  <c r="F96" i="11"/>
  <c r="D96" i="11"/>
  <c r="F94" i="11"/>
  <c r="D94" i="11"/>
  <c r="F93" i="11"/>
  <c r="D93" i="11"/>
  <c r="F92" i="11"/>
  <c r="D92" i="11"/>
  <c r="F90" i="11"/>
  <c r="D90" i="11"/>
  <c r="F89" i="11"/>
  <c r="D89" i="11"/>
  <c r="F88" i="11"/>
  <c r="D88" i="11"/>
  <c r="F87" i="11"/>
  <c r="D87" i="11"/>
  <c r="F86" i="11"/>
  <c r="D86" i="11"/>
  <c r="F85" i="11"/>
  <c r="D85" i="11"/>
  <c r="F21" i="11"/>
  <c r="D21" i="11"/>
  <c r="F20" i="11"/>
  <c r="D20" i="11"/>
  <c r="F19" i="11"/>
  <c r="D19" i="11"/>
  <c r="F18" i="11"/>
  <c r="D18" i="11"/>
  <c r="F17" i="11"/>
  <c r="D17" i="11"/>
  <c r="F16" i="11"/>
  <c r="D16" i="11"/>
  <c r="F15" i="11"/>
  <c r="D15" i="11"/>
  <c r="F14" i="11"/>
  <c r="D14" i="11"/>
  <c r="F12" i="11"/>
  <c r="D12" i="11"/>
  <c r="F11" i="11"/>
  <c r="D11" i="11"/>
  <c r="F10" i="11"/>
  <c r="D10" i="11"/>
  <c r="F6" i="11"/>
  <c r="D6" i="11"/>
  <c r="F29" i="11"/>
  <c r="F44" i="11"/>
  <c r="H52" i="11" l="1"/>
  <c r="F60" i="11"/>
  <c r="D56" i="11"/>
</calcChain>
</file>

<file path=xl/sharedStrings.xml><?xml version="1.0" encoding="utf-8"?>
<sst xmlns="http://schemas.openxmlformats.org/spreadsheetml/2006/main" count="153" uniqueCount="120">
  <si>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</si>
  <si>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</si>
  <si>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</si>
  <si>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</si>
  <si>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</si>
  <si>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</si>
  <si>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</si>
  <si>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</si>
  <si>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</si>
  <si>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</si>
  <si>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</si>
  <si>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</si>
  <si>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</si>
  <si>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</si>
  <si>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</si>
  <si>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</si>
  <si>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</si>
  <si>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</si>
  <si>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</si>
  <si>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</si>
  <si>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</si>
  <si>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</si>
  <si>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</si>
  <si>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</si>
  <si>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Прибыль прибыльных предприятий, тыс. рублей</t>
  </si>
  <si>
    <t>Подсолнечник (в весе после доработки), тыс. тонн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</si>
  <si>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</si>
  <si>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</si>
  <si>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</si>
  <si>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</si>
  <si>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</si>
  <si>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</si>
  <si>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</si>
  <si>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</si>
  <si>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</si>
  <si>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 xml:space="preserve">амбулаторно-поликлиническими учреждениями, посещений в смену на 1 тыс. населения </t>
  </si>
  <si>
    <t>стационарными учреждениями социального обслуживания престарелых и инвалидов, мест на 1 тыс. населения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</si>
  <si>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</si>
  <si>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</si>
  <si>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</si>
  <si>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Численность занятых в экономике, тыс. чел.</t>
  </si>
  <si>
    <t>Численность экономически активного населения,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</si>
  <si>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</si>
  <si>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</si>
  <si>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Убыток предприятий, тыс. руб.</t>
  </si>
  <si>
    <t>Прибыль (убыток) – сальдо,  тыс. руб.</t>
  </si>
  <si>
    <t>Фонд оплаты труда, тыс. руб.</t>
  </si>
  <si>
    <t>Объем продукции сельского хозяйства всех категорий хозяйств, тыс. руб.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</si>
  <si>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</si>
  <si>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</si>
  <si>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</si>
  <si>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</si>
  <si>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</si>
  <si>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Объем инвестиций в основной капитал за счет всех источников финансирования, тыс. руб.</t>
  </si>
  <si>
    <t>Численность занятых в личных подсобных хозяйствах,       тыс. чел.</t>
  </si>
  <si>
    <t>Плоды и ягоды, тыс. тонн</t>
  </si>
  <si>
    <t>Улов рыбы в прудовых и других рыбоводных хозяйствах, тыс. тонн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</si>
  <si>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</si>
  <si>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</si>
  <si>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</si>
  <si>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</si>
  <si>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</si>
  <si>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</si>
  <si>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</si>
  <si>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</si>
  <si>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</si>
  <si>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Протяженность автомобильных дорог местного значения, км.</t>
  </si>
  <si>
    <t>обеспеченность спортивными сооружениям, кв. м. на 1 тыс. населения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</si>
  <si>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</si>
  <si>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</si>
  <si>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</si>
  <si>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</si>
  <si>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</si>
  <si>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</si>
  <si>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в том числе личных подсобных хозяйств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</si>
  <si>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</si>
  <si>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</si>
  <si>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</si>
  <si>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</si>
  <si>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</si>
  <si>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</si>
  <si>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мест в учреждениях дошкольного образования, мест</t>
  </si>
  <si>
    <t>количество больничных коек, единиц</t>
  </si>
  <si>
    <t>удельный вес населения, занимающегося спортом, %</t>
  </si>
  <si>
    <t xml:space="preserve">   Малое предпринимательство</t>
  </si>
  <si>
    <t>Количество субъектов малого предпринимательства, единиц</t>
  </si>
  <si>
    <t>Численность работников в малом предпринимательстве, человек</t>
  </si>
  <si>
    <t>Объем работ в  строительстве, тыс. руб.</t>
  </si>
  <si>
    <t>Производство основных видов промышленной продукции в натуральном выражении (все виды продукции, производимые на территории поселения)</t>
  </si>
  <si>
    <t>жилых домов предприятиями всех форм собственности и индивидуальными застройщиками, тыс.кв.м общей площади</t>
  </si>
  <si>
    <t>Средняя обеспеченность населения  площадью жилых помещений (на конец года), кв. м. на чел.</t>
  </si>
  <si>
    <t>Общий объем расходов муниципального бюджета на развитие и поддержку малого предпринимательства в расчете на 1 малое предприятие(в рамках муниципальной целевой программы), рублей</t>
  </si>
  <si>
    <t>Количество индивидуальных предпринимателей, зарегистрированных на территории поселения, человек</t>
  </si>
  <si>
    <t>Благоустройство</t>
  </si>
  <si>
    <t>Протяженность отремонтированных автомобильных дорог местного значения с твердым покрытием, км.</t>
  </si>
  <si>
    <t>Количество установленных светильников наружного освещения, шт.</t>
  </si>
  <si>
    <t>Численность зарегистрированных безработных, чел.</t>
  </si>
  <si>
    <t>Численность населения в возрасте 1-6 лет за исключением школьников, чел.</t>
  </si>
  <si>
    <t>Социальная сфера</t>
  </si>
  <si>
    <t>Добыча полезных ископаемых (В), тыс.руб</t>
  </si>
  <si>
    <t>Обрабатывающие производства (С), тыс.руб</t>
  </si>
  <si>
    <t>Обеспечение электрической энергией, газом, паром; кондиционирование воздуха (D), тыс.руб</t>
  </si>
  <si>
    <t xml:space="preserve">Водоснабжение; водоотве-дение, организация сбора 
и утилизации отходов, 
деятельность по ликвида-ции загрязнений (Е), тыс.руб.
</t>
  </si>
  <si>
    <t>2022г. в % к 2021г.</t>
  </si>
  <si>
    <t>2023 год</t>
  </si>
  <si>
    <t>2023г. в % к 2022г.</t>
  </si>
  <si>
    <t>2024г. в % к 2023г.</t>
  </si>
  <si>
    <t>2024 год</t>
  </si>
  <si>
    <t>2021 год</t>
  </si>
  <si>
    <t xml:space="preserve">2022 год </t>
  </si>
  <si>
    <t>2025 год</t>
  </si>
  <si>
    <t>2025г. в % к 2024г.</t>
  </si>
  <si>
    <t>1. Аммофос</t>
  </si>
  <si>
    <t>2.Сульфоаммофос</t>
  </si>
  <si>
    <t>3.Серная кислота</t>
  </si>
  <si>
    <t>4.Кислота фосфорная эктракционная 100% P205</t>
  </si>
  <si>
    <t>5. BPY NPK</t>
  </si>
  <si>
    <t>ООО "Еврохим -БМУ" , 2021 - 24808,874млн.руб., 2022 - 36048,451, 2023-38203,4, 2024-36427,96, 2025- 38085,5</t>
  </si>
  <si>
    <t>ООО "Еврохим -БМУ" , 2021 - 24808,874млн.руб., 2022 - 36048,451, 2023-38203,4, 2024-36427,96, 2025- 38085,6</t>
  </si>
  <si>
    <t>Прогноз социально-экономического развития  Друженского  сельского поселения Белореченского района                                                                                    на 2023 год и плановый период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</si>
</sst>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3" fillId="0" borderId="1" xfId="0" applyFont="1" applyBorder="1"/>
    <xf numFmtId="0" fontId="3" fillId="0" borderId="0" xfId="0" applyFont="1"/>
    <xf numFmtId="0" fontId="5" fillId="0" borderId="3" xfId="0" applyFont="1" applyBorder="1"/>
    <xf numFmtId="0" fontId="5" fillId="0" borderId="0" xfId="0" applyFont="1" applyFill="1"/>
    <xf numFmtId="0" fontId="5" fillId="0" borderId="1" xfId="0" applyFont="1" applyFill="1" applyBorder="1"/>
    <xf numFmtId="0" fontId="7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2" xfId="0" applyFont="1" applyFill="1" applyBorder="1"/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8" fillId="0" borderId="6" xfId="0" applyFont="1" applyFill="1" applyBorder="1"/>
    <xf numFmtId="0" fontId="8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3"/>
    </xf>
    <xf numFmtId="0" fontId="3" fillId="0" borderId="6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3" fillId="0" borderId="2" xfId="0" applyFont="1" applyBorder="1"/>
    <xf numFmtId="0" fontId="7" fillId="2" borderId="6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9" xfId="0" applyFont="1" applyBorder="1"/>
    <xf numFmtId="0" fontId="5" fillId="0" borderId="11" xfId="0" applyFont="1" applyBorder="1"/>
    <xf numFmtId="0" fontId="5" fillId="2" borderId="11" xfId="0" applyFont="1" applyFill="1" applyBorder="1"/>
    <xf numFmtId="0" fontId="3" fillId="0" borderId="11" xfId="0" applyFont="1" applyBorder="1"/>
    <xf numFmtId="0" fontId="7" fillId="2" borderId="11" xfId="0" applyFont="1" applyFill="1" applyBorder="1" applyAlignment="1">
      <alignment horizontal="left"/>
    </xf>
    <xf numFmtId="0" fontId="5" fillId="0" borderId="11" xfId="0" applyFont="1" applyFill="1" applyBorder="1"/>
    <xf numFmtId="3" fontId="5" fillId="2" borderId="1" xfId="0" applyNumberFormat="1" applyFont="1" applyFill="1" applyBorder="1"/>
    <xf numFmtId="164" fontId="5" fillId="2" borderId="1" xfId="0" applyNumberFormat="1" applyFont="1" applyFill="1" applyBorder="1"/>
    <xf numFmtId="164" fontId="4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1" xfId="0" applyFont="1" applyFill="1" applyBorder="1"/>
    <xf numFmtId="165" fontId="3" fillId="2" borderId="1" xfId="0" applyNumberFormat="1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5" fillId="0" borderId="3" xfId="0" applyFont="1" applyFill="1" applyBorder="1"/>
    <xf numFmtId="164" fontId="5" fillId="0" borderId="1" xfId="0" applyNumberFormat="1" applyFont="1" applyFill="1" applyBorder="1"/>
    <xf numFmtId="164" fontId="9" fillId="0" borderId="1" xfId="0" applyNumberFormat="1" applyFont="1" applyFill="1" applyBorder="1"/>
    <xf numFmtId="0" fontId="7" fillId="0" borderId="1" xfId="0" applyFont="1" applyFill="1" applyBorder="1" applyAlignment="1">
      <alignment horizontal="left"/>
    </xf>
    <xf numFmtId="0" fontId="5" fillId="0" borderId="9" xfId="0" applyFont="1" applyFill="1" applyBorder="1"/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 wrapText="1" indent="1"/>
    </xf>
    <xf numFmtId="164" fontId="4" fillId="0" borderId="1" xfId="0" applyNumberFormat="1" applyFont="1" applyFill="1" applyBorder="1"/>
    <xf numFmtId="164" fontId="3" fillId="0" borderId="1" xfId="0" applyNumberFormat="1" applyFont="1" applyFill="1" applyBorder="1"/>
    <xf numFmtId="2" fontId="5" fillId="0" borderId="1" xfId="0" applyNumberFormat="1" applyFont="1" applyFill="1" applyBorder="1"/>
    <xf numFmtId="2" fontId="3" fillId="0" borderId="1" xfId="0" applyNumberFormat="1" applyFont="1" applyFill="1" applyBorder="1"/>
    <xf numFmtId="165" fontId="3" fillId="0" borderId="1" xfId="0" applyNumberFormat="1" applyFont="1" applyFill="1" applyBorder="1"/>
    <xf numFmtId="0" fontId="4" fillId="0" borderId="1" xfId="0" applyFont="1" applyFill="1" applyBorder="1"/>
    <xf numFmtId="0" fontId="9" fillId="0" borderId="1" xfId="0" applyFont="1" applyFill="1" applyBorder="1"/>
    <xf numFmtId="2" fontId="9" fillId="0" borderId="1" xfId="0" applyNumberFormat="1" applyFont="1" applyFill="1" applyBorder="1"/>
    <xf numFmtId="2" fontId="4" fillId="0" borderId="1" xfId="0" applyNumberFormat="1" applyFont="1" applyFill="1" applyBorder="1"/>
    <xf numFmtId="164" fontId="5" fillId="0" borderId="3" xfId="0" applyNumberFormat="1" applyFont="1" applyFill="1" applyBorder="1"/>
    <xf numFmtId="164" fontId="5" fillId="0" borderId="14" xfId="0" applyNumberFormat="1" applyFont="1" applyBorder="1"/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0" borderId="15" xfId="0" applyNumberFormat="1" applyFont="1" applyBorder="1"/>
    <xf numFmtId="164" fontId="5" fillId="0" borderId="2" xfId="0" applyNumberFormat="1" applyFont="1" applyBorder="1"/>
    <xf numFmtId="164" fontId="5" fillId="2" borderId="2" xfId="0" applyNumberFormat="1" applyFont="1" applyFill="1" applyBorder="1"/>
    <xf numFmtId="164" fontId="5" fillId="0" borderId="9" xfId="0" applyNumberFormat="1" applyFont="1" applyFill="1" applyBorder="1"/>
    <xf numFmtId="164" fontId="5" fillId="0" borderId="16" xfId="0" applyNumberFormat="1" applyFont="1" applyBorder="1"/>
    <xf numFmtId="164" fontId="5" fillId="0" borderId="17" xfId="0" applyNumberFormat="1" applyFont="1" applyBorder="1"/>
    <xf numFmtId="164" fontId="5" fillId="0" borderId="2" xfId="0" applyNumberFormat="1" applyFont="1" applyFill="1" applyBorder="1"/>
    <xf numFmtId="0" fontId="5" fillId="0" borderId="2" xfId="0" applyFont="1" applyFill="1" applyBorder="1"/>
    <xf numFmtId="0" fontId="4" fillId="0" borderId="6" xfId="0" applyFont="1" applyFill="1" applyBorder="1" applyAlignment="1">
      <alignment horizontal="left" vertical="center" wrapText="1" indent="1"/>
    </xf>
    <xf numFmtId="164" fontId="5" fillId="0" borderId="11" xfId="0" applyNumberFormat="1" applyFont="1" applyFill="1" applyBorder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164" fontId="3" fillId="0" borderId="11" xfId="0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/>
    <xf numFmtId="0" fontId="5" fillId="0" borderId="18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wrapText="1"/>
    </xf>
    <xf numFmtId="2" fontId="5" fillId="0" borderId="2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"/>
  <sheetViews>
    <sheetView tabSelected="1" view="pageBreakPreview" zoomScale="60" zoomScaleNormal="100" workbookViewId="0">
      <selection activeCell="A10" sqref="A10"/>
    </sheetView>
  </sheetViews>
  <sheetFormatPr defaultRowHeight="12.75" x14ac:dyDescent="0.2"/>
  <cols>
    <col min="1" max="1" width="56.42578125" style="7" customWidth="1"/>
    <col min="2" max="2" width="12.140625" style="7" customWidth="1"/>
    <col min="3" max="3" width="11.85546875" style="7" customWidth="1"/>
    <col min="4" max="4" width="8.7109375" style="7" customWidth="1"/>
    <col min="5" max="5" width="8.85546875" style="7" customWidth="1"/>
    <col min="6" max="6" width="9" style="7" customWidth="1"/>
    <col min="7" max="7" width="8.85546875" style="7" customWidth="1"/>
    <col min="8" max="10" width="8.85546875" style="1" customWidth="1"/>
    <col min="11" max="11" width="39.42578125" style="1" customWidth="1"/>
    <col min="12" max="16384" width="9.140625" style="1"/>
  </cols>
  <sheetData>
    <row r="1" spans="1:11" ht="15.75" x14ac:dyDescent="0.25">
      <c r="A1" s="95"/>
      <c r="B1" s="95"/>
      <c r="C1" s="95"/>
      <c r="D1" s="95"/>
      <c r="E1" s="95"/>
      <c r="F1" s="95"/>
    </row>
    <row r="2" spans="1:11" ht="33" customHeight="1" x14ac:dyDescent="0.2">
      <c r="A2" s="94" t="s">
        <v>119</v>
      </c>
      <c r="B2" s="94"/>
      <c r="C2" s="94"/>
      <c r="D2" s="94"/>
      <c r="E2" s="94"/>
      <c r="F2" s="94"/>
      <c r="G2" s="94"/>
      <c r="H2" s="94"/>
      <c r="I2" s="94"/>
      <c r="J2" s="94"/>
    </row>
    <row r="3" spans="1:11" ht="13.5" thickBot="1" x14ac:dyDescent="0.25"/>
    <row r="4" spans="1:11" ht="13.7" customHeight="1" x14ac:dyDescent="0.2">
      <c r="A4" s="96" t="s">
        <v>0</v>
      </c>
      <c r="B4" s="56" t="s">
        <v>108</v>
      </c>
      <c r="C4" s="57" t="s">
        <v>109</v>
      </c>
      <c r="D4" s="98" t="s">
        <v>103</v>
      </c>
      <c r="E4" s="58" t="s">
        <v>104</v>
      </c>
      <c r="F4" s="98" t="s">
        <v>105</v>
      </c>
      <c r="G4" s="58" t="s">
        <v>107</v>
      </c>
      <c r="H4" s="100" t="s">
        <v>106</v>
      </c>
      <c r="I4" s="29" t="s">
        <v>110</v>
      </c>
      <c r="J4" s="92" t="s">
        <v>111</v>
      </c>
    </row>
    <row r="5" spans="1:11" ht="24" customHeight="1" thickBot="1" x14ac:dyDescent="0.25">
      <c r="A5" s="97"/>
      <c r="B5" s="59" t="s">
        <v>1</v>
      </c>
      <c r="C5" s="60" t="s">
        <v>22</v>
      </c>
      <c r="D5" s="99"/>
      <c r="E5" s="60" t="s">
        <v>23</v>
      </c>
      <c r="F5" s="99"/>
      <c r="G5" s="60" t="s">
        <v>23</v>
      </c>
      <c r="H5" s="101"/>
      <c r="I5" s="30" t="s">
        <v>23</v>
      </c>
      <c r="J5" s="93"/>
    </row>
    <row r="6" spans="1:11" ht="27.95" customHeight="1" x14ac:dyDescent="0.2">
      <c r="A6" s="12" t="s">
        <v>39</v>
      </c>
      <c r="B6" s="51">
        <v>4.1399999999999997</v>
      </c>
      <c r="C6" s="51">
        <v>4.12</v>
      </c>
      <c r="D6" s="73">
        <f>C6/B6*100</f>
        <v>99.516908212560395</v>
      </c>
      <c r="E6" s="51">
        <v>4.12</v>
      </c>
      <c r="F6" s="51">
        <f>E6/C6*100</f>
        <v>100</v>
      </c>
      <c r="G6" s="51">
        <v>4.13</v>
      </c>
      <c r="H6" s="74">
        <f>G6/E6*100</f>
        <v>100.24271844660193</v>
      </c>
      <c r="I6" s="6">
        <v>4.13</v>
      </c>
      <c r="J6" s="77">
        <f>I6/G6*100</f>
        <v>100</v>
      </c>
    </row>
    <row r="7" spans="1:11" ht="28.5" x14ac:dyDescent="0.2">
      <c r="A7" s="13" t="s">
        <v>41</v>
      </c>
      <c r="B7" s="8">
        <v>2.4</v>
      </c>
      <c r="C7" s="8">
        <v>2.4</v>
      </c>
      <c r="D7" s="52">
        <f>C7/B7*100</f>
        <v>100</v>
      </c>
      <c r="E7" s="8">
        <v>2.5</v>
      </c>
      <c r="F7" s="52">
        <f>E7/C7*100</f>
        <v>104.16666666666667</v>
      </c>
      <c r="G7" s="8">
        <v>2.5</v>
      </c>
      <c r="H7" s="75">
        <f>G7/E7*100</f>
        <v>100</v>
      </c>
      <c r="I7" s="2">
        <v>2.6</v>
      </c>
      <c r="J7" s="78">
        <f>I7/G7*100</f>
        <v>104</v>
      </c>
    </row>
    <row r="8" spans="1:11" ht="14.25" x14ac:dyDescent="0.2">
      <c r="A8" s="13" t="s">
        <v>40</v>
      </c>
      <c r="B8" s="8">
        <v>2.5</v>
      </c>
      <c r="C8" s="8">
        <v>2.5</v>
      </c>
      <c r="D8" s="52">
        <f>C8/B8*100</f>
        <v>100</v>
      </c>
      <c r="E8" s="8">
        <v>2.5</v>
      </c>
      <c r="F8" s="52">
        <f>E8/C8*100</f>
        <v>100</v>
      </c>
      <c r="G8" s="8">
        <v>2.6</v>
      </c>
      <c r="H8" s="75">
        <f>G8/E8*100</f>
        <v>104</v>
      </c>
      <c r="I8" s="2">
        <v>2.6</v>
      </c>
      <c r="J8" s="78">
        <f>I8/G8*100</f>
        <v>100</v>
      </c>
    </row>
    <row r="9" spans="1:11" ht="28.5" customHeight="1" x14ac:dyDescent="0.2">
      <c r="A9" s="14" t="s">
        <v>54</v>
      </c>
      <c r="B9" s="8">
        <v>1.8</v>
      </c>
      <c r="C9" s="8">
        <v>1.8</v>
      </c>
      <c r="D9" s="52">
        <f>C9/B9*100</f>
        <v>100</v>
      </c>
      <c r="E9" s="8">
        <v>1.9</v>
      </c>
      <c r="F9" s="52">
        <f>E9/C9*100</f>
        <v>105.55555555555556</v>
      </c>
      <c r="G9" s="8">
        <v>1.9</v>
      </c>
      <c r="H9" s="76">
        <f>G9/E9*100</f>
        <v>100</v>
      </c>
      <c r="I9" s="10">
        <v>2</v>
      </c>
      <c r="J9" s="79">
        <f>I9/G9*100</f>
        <v>105.26315789473684</v>
      </c>
    </row>
    <row r="10" spans="1:11" ht="33.75" customHeight="1" x14ac:dyDescent="0.2">
      <c r="A10" s="13" t="s">
        <v>43</v>
      </c>
      <c r="B10" s="8">
        <v>39.9</v>
      </c>
      <c r="C10" s="8">
        <v>40.1</v>
      </c>
      <c r="D10" s="52">
        <f t="shared" ref="D10:D21" si="0">C10/B10*100</f>
        <v>100.50125313283209</v>
      </c>
      <c r="E10" s="8">
        <v>40.299999999999997</v>
      </c>
      <c r="F10" s="52">
        <f>E10/C10*100</f>
        <v>100.49875311720697</v>
      </c>
      <c r="G10" s="8">
        <v>40.6</v>
      </c>
      <c r="H10" s="75">
        <f>G10/E10*100</f>
        <v>100.74441687344915</v>
      </c>
      <c r="I10" s="2">
        <v>40.6</v>
      </c>
      <c r="J10" s="3">
        <f>I10/G10*100</f>
        <v>100</v>
      </c>
    </row>
    <row r="11" spans="1:11" ht="28.5" customHeight="1" x14ac:dyDescent="0.2">
      <c r="A11" s="14" t="s">
        <v>42</v>
      </c>
      <c r="B11" s="8">
        <v>38.6</v>
      </c>
      <c r="C11" s="8">
        <v>46.8</v>
      </c>
      <c r="D11" s="52">
        <f t="shared" si="0"/>
        <v>121.24352331606217</v>
      </c>
      <c r="E11" s="8">
        <v>56.3</v>
      </c>
      <c r="F11" s="52">
        <f t="shared" ref="F11:J22" si="1">E11/C11*100</f>
        <v>120.29914529914529</v>
      </c>
      <c r="G11" s="8">
        <v>59.2</v>
      </c>
      <c r="H11" s="86">
        <f t="shared" si="1"/>
        <v>105.15097690941386</v>
      </c>
      <c r="I11" s="8">
        <v>61.8</v>
      </c>
      <c r="J11" s="83">
        <f t="shared" si="1"/>
        <v>104.39189189189189</v>
      </c>
      <c r="K11" s="88"/>
    </row>
    <row r="12" spans="1:11" ht="28.5" customHeight="1" x14ac:dyDescent="0.2">
      <c r="A12" s="15" t="s">
        <v>37</v>
      </c>
      <c r="B12" s="8">
        <v>18</v>
      </c>
      <c r="C12" s="8">
        <v>18.600000000000001</v>
      </c>
      <c r="D12" s="52">
        <f t="shared" si="0"/>
        <v>103.33333333333334</v>
      </c>
      <c r="E12" s="8">
        <v>18.899999999999999</v>
      </c>
      <c r="F12" s="52">
        <f t="shared" si="1"/>
        <v>101.61290322580643</v>
      </c>
      <c r="G12" s="8">
        <v>19.100000000000001</v>
      </c>
      <c r="H12" s="86">
        <f t="shared" si="1"/>
        <v>101.05820105820106</v>
      </c>
      <c r="I12" s="8">
        <v>19.3</v>
      </c>
      <c r="J12" s="83">
        <f t="shared" si="1"/>
        <v>101.04712041884815</v>
      </c>
      <c r="K12" s="7"/>
    </row>
    <row r="13" spans="1:11" ht="15.75" customHeight="1" x14ac:dyDescent="0.2">
      <c r="A13" s="16" t="s">
        <v>96</v>
      </c>
      <c r="B13" s="8">
        <v>105</v>
      </c>
      <c r="C13" s="8">
        <v>6</v>
      </c>
      <c r="D13" s="52">
        <f t="shared" si="0"/>
        <v>5.7142857142857144</v>
      </c>
      <c r="E13" s="8">
        <v>10</v>
      </c>
      <c r="F13" s="52">
        <f t="shared" si="1"/>
        <v>166.66666666666669</v>
      </c>
      <c r="G13" s="8">
        <v>11</v>
      </c>
      <c r="H13" s="42">
        <f t="shared" si="1"/>
        <v>110.00000000000001</v>
      </c>
      <c r="I13" s="8">
        <v>11</v>
      </c>
      <c r="J13" s="84">
        <f t="shared" si="1"/>
        <v>100</v>
      </c>
      <c r="K13" s="7"/>
    </row>
    <row r="14" spans="1:11" ht="28.5" customHeight="1" x14ac:dyDescent="0.2">
      <c r="A14" s="13" t="s">
        <v>38</v>
      </c>
      <c r="B14" s="8">
        <v>4.4000000000000004</v>
      </c>
      <c r="C14" s="8">
        <v>0.25</v>
      </c>
      <c r="D14" s="52">
        <f t="shared" si="0"/>
        <v>5.6818181818181817</v>
      </c>
      <c r="E14" s="8">
        <v>0.4</v>
      </c>
      <c r="F14" s="8">
        <f t="shared" si="1"/>
        <v>160</v>
      </c>
      <c r="G14" s="8">
        <v>0.4</v>
      </c>
      <c r="H14" s="42">
        <f t="shared" si="1"/>
        <v>100</v>
      </c>
      <c r="I14" s="8">
        <v>0.4</v>
      </c>
      <c r="J14" s="84">
        <f t="shared" si="1"/>
        <v>100</v>
      </c>
      <c r="K14" s="7"/>
    </row>
    <row r="15" spans="1:11" ht="12.75" customHeight="1" x14ac:dyDescent="0.2">
      <c r="A15" s="14" t="s">
        <v>24</v>
      </c>
      <c r="B15" s="8">
        <v>5298828</v>
      </c>
      <c r="C15" s="8">
        <v>2114769</v>
      </c>
      <c r="D15" s="52">
        <f t="shared" si="0"/>
        <v>39.910127296073775</v>
      </c>
      <c r="E15" s="8">
        <v>5937</v>
      </c>
      <c r="F15" s="52">
        <f t="shared" si="1"/>
        <v>0.28073988222827173</v>
      </c>
      <c r="G15" s="8">
        <v>7039</v>
      </c>
      <c r="H15" s="86">
        <f t="shared" si="1"/>
        <v>118.56156307899613</v>
      </c>
      <c r="I15" s="8">
        <v>8359</v>
      </c>
      <c r="J15" s="83">
        <f t="shared" si="1"/>
        <v>118.75266373064355</v>
      </c>
      <c r="K15" s="7"/>
    </row>
    <row r="16" spans="1:11" ht="14.25" hidden="1" x14ac:dyDescent="0.2">
      <c r="A16" s="14" t="s">
        <v>44</v>
      </c>
      <c r="B16" s="8"/>
      <c r="C16" s="8"/>
      <c r="D16" s="8" t="e">
        <f t="shared" si="0"/>
        <v>#DIV/0!</v>
      </c>
      <c r="E16" s="8"/>
      <c r="F16" s="8" t="e">
        <f t="shared" si="1"/>
        <v>#DIV/0!</v>
      </c>
      <c r="G16" s="8"/>
      <c r="H16" s="42" t="e">
        <f t="shared" si="1"/>
        <v>#DIV/0!</v>
      </c>
      <c r="I16" s="8"/>
      <c r="J16" s="84" t="e">
        <f t="shared" si="1"/>
        <v>#DIV/0!</v>
      </c>
      <c r="K16" s="7"/>
    </row>
    <row r="17" spans="1:11" ht="14.25" x14ac:dyDescent="0.2">
      <c r="A17" s="14" t="s">
        <v>45</v>
      </c>
      <c r="B17" s="8">
        <v>5298828</v>
      </c>
      <c r="C17" s="8">
        <v>2114769</v>
      </c>
      <c r="D17" s="52">
        <f t="shared" si="0"/>
        <v>39.910127296073775</v>
      </c>
      <c r="E17" s="8">
        <v>5937</v>
      </c>
      <c r="F17" s="52">
        <f t="shared" si="1"/>
        <v>0.28073988222827173</v>
      </c>
      <c r="G17" s="8">
        <v>7039</v>
      </c>
      <c r="H17" s="86">
        <f t="shared" si="1"/>
        <v>118.56156307899613</v>
      </c>
      <c r="I17" s="8">
        <v>8359</v>
      </c>
      <c r="J17" s="83">
        <f t="shared" si="1"/>
        <v>118.75266373064355</v>
      </c>
      <c r="K17" s="7"/>
    </row>
    <row r="18" spans="1:11" ht="14.25" x14ac:dyDescent="0.2">
      <c r="A18" s="14" t="s">
        <v>46</v>
      </c>
      <c r="B18" s="8">
        <v>705657</v>
      </c>
      <c r="C18" s="8">
        <v>859144</v>
      </c>
      <c r="D18" s="52">
        <f t="shared" si="0"/>
        <v>121.75093565287385</v>
      </c>
      <c r="E18" s="8">
        <v>1062106</v>
      </c>
      <c r="F18" s="52">
        <f t="shared" si="1"/>
        <v>123.62374642667586</v>
      </c>
      <c r="G18" s="8">
        <v>1117474</v>
      </c>
      <c r="H18" s="86">
        <f t="shared" si="1"/>
        <v>105.21303899987385</v>
      </c>
      <c r="I18" s="8">
        <v>1169578</v>
      </c>
      <c r="J18" s="83">
        <f t="shared" si="1"/>
        <v>104.66265881801277</v>
      </c>
      <c r="K18" s="88"/>
    </row>
    <row r="19" spans="1:11" s="5" customFormat="1" ht="0.95" customHeight="1" x14ac:dyDescent="0.25">
      <c r="A19" s="17" t="s">
        <v>99</v>
      </c>
      <c r="B19" s="61"/>
      <c r="C19" s="61"/>
      <c r="D19" s="8" t="e">
        <f t="shared" si="0"/>
        <v>#DIV/0!</v>
      </c>
      <c r="E19" s="61"/>
      <c r="F19" s="8" t="e">
        <f t="shared" si="1"/>
        <v>#DIV/0!</v>
      </c>
      <c r="G19" s="61"/>
      <c r="H19" s="40" t="e">
        <f t="shared" si="1"/>
        <v>#DIV/0!</v>
      </c>
      <c r="I19" s="4"/>
      <c r="J19" s="31" t="e">
        <f t="shared" si="1"/>
        <v>#DIV/0!</v>
      </c>
      <c r="K19" s="87"/>
    </row>
    <row r="20" spans="1:11" s="91" customFormat="1" ht="42.6" customHeight="1" x14ac:dyDescent="0.25">
      <c r="A20" s="17" t="s">
        <v>100</v>
      </c>
      <c r="B20" s="61">
        <v>25206311</v>
      </c>
      <c r="C20" s="61">
        <v>36682457</v>
      </c>
      <c r="D20" s="52">
        <f t="shared" si="0"/>
        <v>145.52885981609921</v>
      </c>
      <c r="E20" s="61">
        <v>38854137</v>
      </c>
      <c r="F20" s="52">
        <f t="shared" si="1"/>
        <v>105.92021412306161</v>
      </c>
      <c r="G20" s="61">
        <v>37153600</v>
      </c>
      <c r="H20" s="89">
        <f t="shared" si="1"/>
        <v>95.623279446407466</v>
      </c>
      <c r="I20" s="61">
        <v>38833413</v>
      </c>
      <c r="J20" s="90">
        <f t="shared" si="1"/>
        <v>104.52126577236123</v>
      </c>
      <c r="K20" s="88"/>
    </row>
    <row r="21" spans="1:11" s="5" customFormat="1" ht="28.5" hidden="1" customHeight="1" x14ac:dyDescent="0.25">
      <c r="A21" s="18" t="s">
        <v>101</v>
      </c>
      <c r="B21" s="61"/>
      <c r="C21" s="61"/>
      <c r="D21" s="8" t="e">
        <f t="shared" si="0"/>
        <v>#DIV/0!</v>
      </c>
      <c r="E21" s="61"/>
      <c r="F21" s="8" t="e">
        <f t="shared" si="1"/>
        <v>#DIV/0!</v>
      </c>
      <c r="G21" s="61"/>
      <c r="H21" s="40" t="e">
        <f t="shared" si="1"/>
        <v>#DIV/0!</v>
      </c>
      <c r="I21" s="4"/>
      <c r="J21" s="31" t="e">
        <f t="shared" si="1"/>
        <v>#DIV/0!</v>
      </c>
      <c r="K21" s="87" t="s">
        <v>117</v>
      </c>
    </row>
    <row r="22" spans="1:11" s="5" customFormat="1" ht="24" hidden="1" customHeight="1" x14ac:dyDescent="0.25">
      <c r="A22" s="19" t="s">
        <v>102</v>
      </c>
      <c r="B22" s="61"/>
      <c r="C22" s="61"/>
      <c r="D22" s="8" t="e">
        <f>C22/B22*100</f>
        <v>#DIV/0!</v>
      </c>
      <c r="E22" s="61"/>
      <c r="F22" s="8" t="e">
        <f t="shared" si="1"/>
        <v>#DIV/0!</v>
      </c>
      <c r="G22" s="61"/>
      <c r="H22" s="40" t="e">
        <f t="shared" si="1"/>
        <v>#DIV/0!</v>
      </c>
      <c r="I22" s="4"/>
      <c r="J22" s="31" t="e">
        <f t="shared" si="1"/>
        <v>#DIV/0!</v>
      </c>
      <c r="K22" s="87" t="s">
        <v>118</v>
      </c>
    </row>
    <row r="23" spans="1:11" ht="41.25" customHeight="1" x14ac:dyDescent="0.2">
      <c r="A23" s="20" t="s">
        <v>88</v>
      </c>
      <c r="B23" s="8"/>
      <c r="C23" s="8"/>
      <c r="D23" s="8"/>
      <c r="E23" s="8"/>
      <c r="F23" s="8"/>
      <c r="G23" s="8"/>
      <c r="H23" s="38"/>
      <c r="I23" s="2"/>
      <c r="J23" s="3"/>
    </row>
    <row r="24" spans="1:11" ht="13.7" customHeight="1" x14ac:dyDescent="0.2">
      <c r="A24" s="21" t="s">
        <v>112</v>
      </c>
      <c r="B24" s="8">
        <v>362.7</v>
      </c>
      <c r="C24" s="8">
        <v>413.7</v>
      </c>
      <c r="D24" s="52">
        <f t="shared" ref="D24:D29" si="2">C24/B24*100</f>
        <v>114.0612076095947</v>
      </c>
      <c r="E24" s="8">
        <v>358.4</v>
      </c>
      <c r="F24" s="52">
        <f t="shared" ref="F24:F29" si="3">E24/C24*100</f>
        <v>86.632825719120135</v>
      </c>
      <c r="G24" s="8">
        <v>358.4</v>
      </c>
      <c r="H24" s="44">
        <f t="shared" ref="H24:H32" si="4">G24/E24*100</f>
        <v>100</v>
      </c>
      <c r="I24" s="8">
        <v>358.4</v>
      </c>
      <c r="J24" s="44">
        <f t="shared" ref="J24:J32" si="5">I24/G24*100</f>
        <v>100</v>
      </c>
    </row>
    <row r="25" spans="1:11" ht="13.7" customHeight="1" x14ac:dyDescent="0.2">
      <c r="A25" s="21" t="s">
        <v>113</v>
      </c>
      <c r="B25" s="8">
        <v>256.5</v>
      </c>
      <c r="C25" s="8">
        <v>241.1</v>
      </c>
      <c r="D25" s="52">
        <f t="shared" si="2"/>
        <v>93.996101364522417</v>
      </c>
      <c r="E25" s="8">
        <v>258.89999999999998</v>
      </c>
      <c r="F25" s="52">
        <f t="shared" si="3"/>
        <v>107.38282870178348</v>
      </c>
      <c r="G25" s="8">
        <v>258.89999999999998</v>
      </c>
      <c r="H25" s="44">
        <f t="shared" si="4"/>
        <v>100</v>
      </c>
      <c r="I25" s="8">
        <v>258.89999999999998</v>
      </c>
      <c r="J25" s="44">
        <f t="shared" si="5"/>
        <v>100</v>
      </c>
    </row>
    <row r="26" spans="1:11" ht="13.7" customHeight="1" x14ac:dyDescent="0.2">
      <c r="A26" s="21" t="s">
        <v>114</v>
      </c>
      <c r="B26" s="8">
        <v>756.1</v>
      </c>
      <c r="C26" s="8">
        <v>967.9</v>
      </c>
      <c r="D26" s="52">
        <f t="shared" si="2"/>
        <v>128.01216770268482</v>
      </c>
      <c r="E26" s="8">
        <v>940.5</v>
      </c>
      <c r="F26" s="52">
        <f t="shared" si="3"/>
        <v>97.169129042256429</v>
      </c>
      <c r="G26" s="8">
        <v>940.5</v>
      </c>
      <c r="H26" s="44">
        <f t="shared" si="4"/>
        <v>100</v>
      </c>
      <c r="I26" s="8">
        <v>940.5</v>
      </c>
      <c r="J26" s="44">
        <f t="shared" si="5"/>
        <v>100</v>
      </c>
    </row>
    <row r="27" spans="1:11" ht="13.7" customHeight="1" x14ac:dyDescent="0.2">
      <c r="A27" s="21" t="s">
        <v>115</v>
      </c>
      <c r="B27" s="8">
        <v>306.89999999999998</v>
      </c>
      <c r="C27" s="8">
        <v>324.39999999999998</v>
      </c>
      <c r="D27" s="52">
        <f t="shared" si="2"/>
        <v>105.70218312153796</v>
      </c>
      <c r="E27" s="8">
        <v>312.10000000000002</v>
      </c>
      <c r="F27" s="52">
        <f t="shared" si="3"/>
        <v>96.208384710234299</v>
      </c>
      <c r="G27" s="8">
        <v>312.10000000000002</v>
      </c>
      <c r="H27" s="44">
        <f t="shared" si="4"/>
        <v>100</v>
      </c>
      <c r="I27" s="8">
        <v>312.10000000000002</v>
      </c>
      <c r="J27" s="44">
        <f t="shared" si="5"/>
        <v>100</v>
      </c>
    </row>
    <row r="28" spans="1:11" ht="14.25" customHeight="1" x14ac:dyDescent="0.2">
      <c r="A28" s="21" t="s">
        <v>116</v>
      </c>
      <c r="B28" s="8">
        <v>6.4</v>
      </c>
      <c r="C28" s="8">
        <v>5.5</v>
      </c>
      <c r="D28" s="52">
        <f t="shared" si="2"/>
        <v>85.9375</v>
      </c>
      <c r="E28" s="8">
        <v>5.3</v>
      </c>
      <c r="F28" s="52">
        <f t="shared" si="3"/>
        <v>96.36363636363636</v>
      </c>
      <c r="G28" s="8">
        <v>5.3</v>
      </c>
      <c r="H28" s="44">
        <f t="shared" si="4"/>
        <v>100</v>
      </c>
      <c r="I28" s="8">
        <v>5.3</v>
      </c>
      <c r="J28" s="44">
        <f t="shared" si="5"/>
        <v>100</v>
      </c>
    </row>
    <row r="29" spans="1:11" ht="28.5" x14ac:dyDescent="0.2">
      <c r="A29" s="20" t="s">
        <v>47</v>
      </c>
      <c r="B29" s="62">
        <f>SUM(B30:B32)</f>
        <v>404630</v>
      </c>
      <c r="C29" s="62">
        <f>SUM(C30:C32)</f>
        <v>424133</v>
      </c>
      <c r="D29" s="52">
        <f t="shared" si="2"/>
        <v>104.81995897486594</v>
      </c>
      <c r="E29" s="62">
        <f>SUM(E30:E32)</f>
        <v>457663</v>
      </c>
      <c r="F29" s="52">
        <f t="shared" si="3"/>
        <v>107.90553906439726</v>
      </c>
      <c r="G29" s="62">
        <f>SUM(G30:G32)</f>
        <v>480309</v>
      </c>
      <c r="H29" s="44">
        <f t="shared" si="4"/>
        <v>104.94818239621731</v>
      </c>
      <c r="I29" s="43">
        <f>SUM(I30:I32)</f>
        <v>504336</v>
      </c>
      <c r="J29" s="44">
        <f t="shared" si="5"/>
        <v>105.00240470197311</v>
      </c>
    </row>
    <row r="30" spans="1:11" ht="15" customHeight="1" x14ac:dyDescent="0.2">
      <c r="A30" s="22" t="s">
        <v>72</v>
      </c>
      <c r="B30" s="62">
        <v>86754</v>
      </c>
      <c r="C30" s="62">
        <v>91354</v>
      </c>
      <c r="D30" s="52">
        <f t="shared" ref="D30:D82" si="6">C30/B30*100</f>
        <v>105.30234917121976</v>
      </c>
      <c r="E30" s="62">
        <v>93856</v>
      </c>
      <c r="F30" s="52">
        <f t="shared" ref="F30:F82" si="7">E30/C30*100</f>
        <v>102.73879633075727</v>
      </c>
      <c r="G30" s="62">
        <v>98758</v>
      </c>
      <c r="H30" s="44">
        <f t="shared" si="4"/>
        <v>105.22289464711898</v>
      </c>
      <c r="I30" s="43">
        <v>104784</v>
      </c>
      <c r="J30" s="44">
        <f t="shared" si="5"/>
        <v>106.10178415925799</v>
      </c>
    </row>
    <row r="31" spans="1:11" ht="29.25" customHeight="1" x14ac:dyDescent="0.2">
      <c r="A31" s="22" t="s">
        <v>73</v>
      </c>
      <c r="B31" s="62">
        <v>79754</v>
      </c>
      <c r="C31" s="62">
        <v>79923</v>
      </c>
      <c r="D31" s="52">
        <f t="shared" si="6"/>
        <v>100.21190159741205</v>
      </c>
      <c r="E31" s="62">
        <v>84426</v>
      </c>
      <c r="F31" s="52">
        <f t="shared" si="7"/>
        <v>105.63417289140797</v>
      </c>
      <c r="G31" s="62">
        <v>89972</v>
      </c>
      <c r="H31" s="44">
        <f t="shared" si="4"/>
        <v>106.56906640134555</v>
      </c>
      <c r="I31" s="43">
        <v>93931</v>
      </c>
      <c r="J31" s="44">
        <f t="shared" si="5"/>
        <v>104.40025785800027</v>
      </c>
    </row>
    <row r="32" spans="1:11" ht="17.25" customHeight="1" x14ac:dyDescent="0.2">
      <c r="A32" s="22" t="s">
        <v>74</v>
      </c>
      <c r="B32" s="62">
        <v>238122</v>
      </c>
      <c r="C32" s="62">
        <v>252856</v>
      </c>
      <c r="D32" s="52">
        <f t="shared" si="6"/>
        <v>106.18758451550046</v>
      </c>
      <c r="E32" s="62">
        <v>279381</v>
      </c>
      <c r="F32" s="52">
        <f t="shared" si="7"/>
        <v>110.49016040750466</v>
      </c>
      <c r="G32" s="62">
        <v>291579</v>
      </c>
      <c r="H32" s="44">
        <f t="shared" si="4"/>
        <v>104.36608072846758</v>
      </c>
      <c r="I32" s="43">
        <v>305621</v>
      </c>
      <c r="J32" s="44">
        <f t="shared" si="5"/>
        <v>104.8158475061647</v>
      </c>
    </row>
    <row r="33" spans="1:10" ht="28.5" x14ac:dyDescent="0.2">
      <c r="A33" s="23" t="s">
        <v>2</v>
      </c>
      <c r="B33" s="63"/>
      <c r="C33" s="52"/>
      <c r="D33" s="52"/>
      <c r="E33" s="52"/>
      <c r="F33" s="52"/>
      <c r="G33" s="52"/>
      <c r="H33" s="44"/>
      <c r="I33" s="44"/>
      <c r="J33" s="44"/>
    </row>
    <row r="34" spans="1:10" ht="15" customHeight="1" x14ac:dyDescent="0.2">
      <c r="A34" s="21" t="s">
        <v>75</v>
      </c>
      <c r="B34" s="53">
        <v>9.4499999999999993</v>
      </c>
      <c r="C34" s="64">
        <v>9.6999999999999993</v>
      </c>
      <c r="D34" s="53">
        <f t="shared" si="6"/>
        <v>102.64550264550265</v>
      </c>
      <c r="E34" s="64">
        <v>9.85</v>
      </c>
      <c r="F34" s="53">
        <f t="shared" si="7"/>
        <v>101.54639175257731</v>
      </c>
      <c r="G34" s="64">
        <v>10</v>
      </c>
      <c r="H34" s="45">
        <f>G34/E34*100</f>
        <v>101.5228426395939</v>
      </c>
      <c r="I34" s="45">
        <v>10.050000000000001</v>
      </c>
      <c r="J34" s="45">
        <f>I34/G34*100</f>
        <v>100.50000000000001</v>
      </c>
    </row>
    <row r="35" spans="1:10" ht="15" x14ac:dyDescent="0.25">
      <c r="A35" s="21" t="s">
        <v>3</v>
      </c>
      <c r="B35" s="53"/>
      <c r="C35" s="65"/>
      <c r="D35" s="53"/>
      <c r="E35" s="64"/>
      <c r="F35" s="53"/>
      <c r="G35" s="64"/>
      <c r="H35" s="46"/>
      <c r="I35" s="46"/>
      <c r="J35" s="46"/>
    </row>
    <row r="36" spans="1:10" ht="15" x14ac:dyDescent="0.2">
      <c r="A36" s="21" t="s">
        <v>4</v>
      </c>
      <c r="B36" s="53">
        <v>4.2</v>
      </c>
      <c r="C36" s="64">
        <v>3.6</v>
      </c>
      <c r="D36" s="53">
        <f t="shared" si="6"/>
        <v>85.714285714285708</v>
      </c>
      <c r="E36" s="64">
        <v>3.62</v>
      </c>
      <c r="F36" s="53">
        <f t="shared" si="7"/>
        <v>100.55555555555556</v>
      </c>
      <c r="G36" s="64">
        <v>3.65</v>
      </c>
      <c r="H36" s="45">
        <f>G36/E36*100</f>
        <v>100.82872928176796</v>
      </c>
      <c r="I36" s="45">
        <v>3.66</v>
      </c>
      <c r="J36" s="45">
        <f>I36/G36*100</f>
        <v>100.27397260273973</v>
      </c>
    </row>
    <row r="37" spans="1:10" ht="15" x14ac:dyDescent="0.2">
      <c r="A37" s="21" t="s">
        <v>5</v>
      </c>
      <c r="B37" s="53">
        <v>1.8</v>
      </c>
      <c r="C37" s="64">
        <v>3.26</v>
      </c>
      <c r="D37" s="53">
        <f t="shared" si="6"/>
        <v>181.11111111111109</v>
      </c>
      <c r="E37" s="64">
        <v>3.32</v>
      </c>
      <c r="F37" s="53">
        <f t="shared" si="7"/>
        <v>101.84049079754602</v>
      </c>
      <c r="G37" s="64">
        <v>3.42</v>
      </c>
      <c r="H37" s="45">
        <f>G37/E37*100</f>
        <v>103.01204819277108</v>
      </c>
      <c r="I37" s="45">
        <v>3.49</v>
      </c>
      <c r="J37" s="45">
        <f>I37/G37*100</f>
        <v>102.04678362573101</v>
      </c>
    </row>
    <row r="38" spans="1:10" ht="15" x14ac:dyDescent="0.25">
      <c r="A38" s="21" t="s">
        <v>6</v>
      </c>
      <c r="B38" s="53"/>
      <c r="C38" s="65"/>
      <c r="D38" s="52"/>
      <c r="E38" s="65"/>
      <c r="F38" s="52"/>
      <c r="G38" s="65"/>
      <c r="H38" s="46"/>
      <c r="I38" s="46"/>
      <c r="J38" s="46"/>
    </row>
    <row r="39" spans="1:10" ht="15" x14ac:dyDescent="0.2">
      <c r="A39" s="21" t="s">
        <v>25</v>
      </c>
      <c r="B39" s="53">
        <v>1</v>
      </c>
      <c r="C39" s="64">
        <v>1</v>
      </c>
      <c r="D39" s="53">
        <f t="shared" si="6"/>
        <v>100</v>
      </c>
      <c r="E39" s="64">
        <v>1.03</v>
      </c>
      <c r="F39" s="53">
        <f t="shared" si="7"/>
        <v>103</v>
      </c>
      <c r="G39" s="64">
        <v>1.05</v>
      </c>
      <c r="H39" s="45">
        <f>G39/E39*100</f>
        <v>101.94174757281553</v>
      </c>
      <c r="I39" s="45">
        <v>1.1100000000000001</v>
      </c>
      <c r="J39" s="45">
        <f>I39/G39*100</f>
        <v>105.71428571428572</v>
      </c>
    </row>
    <row r="40" spans="1:10" ht="15" x14ac:dyDescent="0.2">
      <c r="A40" s="21" t="s">
        <v>30</v>
      </c>
      <c r="B40" s="64">
        <f>SUM(B43)</f>
        <v>0.35</v>
      </c>
      <c r="C40" s="64">
        <f>SUM(C43)</f>
        <v>0.37</v>
      </c>
      <c r="D40" s="53">
        <f t="shared" si="6"/>
        <v>105.71428571428572</v>
      </c>
      <c r="E40" s="64">
        <f>SUM(E43)</f>
        <v>0.38</v>
      </c>
      <c r="F40" s="53">
        <f t="shared" si="7"/>
        <v>102.70270270270269</v>
      </c>
      <c r="G40" s="64">
        <f>SUM(G43)</f>
        <v>0.38500000000000001</v>
      </c>
      <c r="H40" s="45">
        <f>SUM(H43)</f>
        <v>101.31578947368421</v>
      </c>
      <c r="I40" s="45">
        <f>SUM(I43)</f>
        <v>0.39</v>
      </c>
      <c r="J40" s="45">
        <f>I40/G40*100</f>
        <v>101.2987012987013</v>
      </c>
    </row>
    <row r="41" spans="1:10" ht="15.75" customHeight="1" x14ac:dyDescent="0.25">
      <c r="A41" s="22" t="s">
        <v>72</v>
      </c>
      <c r="B41" s="52"/>
      <c r="C41" s="65"/>
      <c r="D41" s="52"/>
      <c r="E41" s="65"/>
      <c r="F41" s="52"/>
      <c r="G41" s="65"/>
      <c r="H41" s="46"/>
      <c r="I41" s="46"/>
      <c r="J41" s="46"/>
    </row>
    <row r="42" spans="1:10" ht="28.5" customHeight="1" x14ac:dyDescent="0.25">
      <c r="A42" s="22" t="s">
        <v>73</v>
      </c>
      <c r="B42" s="52"/>
      <c r="C42" s="65"/>
      <c r="D42" s="52"/>
      <c r="E42" s="65"/>
      <c r="F42" s="52"/>
      <c r="G42" s="65"/>
      <c r="H42" s="46"/>
      <c r="I42" s="46"/>
      <c r="J42" s="46"/>
    </row>
    <row r="43" spans="1:10" ht="15" customHeight="1" x14ac:dyDescent="0.25">
      <c r="A43" s="22" t="s">
        <v>76</v>
      </c>
      <c r="B43" s="52">
        <v>0.35</v>
      </c>
      <c r="C43" s="65">
        <v>0.37</v>
      </c>
      <c r="D43" s="52">
        <f t="shared" si="6"/>
        <v>105.71428571428572</v>
      </c>
      <c r="E43" s="65">
        <v>0.38</v>
      </c>
      <c r="F43" s="52">
        <f t="shared" si="7"/>
        <v>102.70270270270269</v>
      </c>
      <c r="G43" s="65">
        <v>0.38500000000000001</v>
      </c>
      <c r="H43" s="46">
        <f>G43/E43*100</f>
        <v>101.31578947368421</v>
      </c>
      <c r="I43" s="46">
        <v>0.39</v>
      </c>
      <c r="J43" s="46">
        <f>I43/G43*100</f>
        <v>101.2987012987013</v>
      </c>
    </row>
    <row r="44" spans="1:10" ht="15" x14ac:dyDescent="0.2">
      <c r="A44" s="21" t="s">
        <v>31</v>
      </c>
      <c r="B44" s="64">
        <f>SUM(B45:B47)</f>
        <v>0.43</v>
      </c>
      <c r="C44" s="64">
        <f>SUM(C45:C47)</f>
        <v>0.44</v>
      </c>
      <c r="D44" s="53">
        <f t="shared" si="6"/>
        <v>102.32558139534885</v>
      </c>
      <c r="E44" s="64">
        <f>SUM(E45:E47)</f>
        <v>0.45</v>
      </c>
      <c r="F44" s="53">
        <f t="shared" si="7"/>
        <v>102.27272727272727</v>
      </c>
      <c r="G44" s="64">
        <f>SUM(G45:G47)</f>
        <v>0.45100000000000001</v>
      </c>
      <c r="H44" s="45">
        <f>G44/E44*100</f>
        <v>100.22222222222221</v>
      </c>
      <c r="I44" s="45">
        <f>SUM(I45:I47)</f>
        <v>0.45200000000000001</v>
      </c>
      <c r="J44" s="45">
        <f>I44/G44*100</f>
        <v>100.22172949002217</v>
      </c>
    </row>
    <row r="45" spans="1:10" ht="15.75" customHeight="1" x14ac:dyDescent="0.25">
      <c r="A45" s="22" t="s">
        <v>72</v>
      </c>
      <c r="B45" s="52"/>
      <c r="C45" s="65"/>
      <c r="D45" s="52"/>
      <c r="E45" s="65"/>
      <c r="F45" s="52"/>
      <c r="G45" s="65"/>
      <c r="H45" s="46"/>
      <c r="I45" s="46"/>
      <c r="J45" s="46"/>
    </row>
    <row r="46" spans="1:10" ht="29.25" customHeight="1" x14ac:dyDescent="0.25">
      <c r="A46" s="22" t="s">
        <v>73</v>
      </c>
      <c r="B46" s="52"/>
      <c r="C46" s="65"/>
      <c r="D46" s="52"/>
      <c r="E46" s="65"/>
      <c r="F46" s="52"/>
      <c r="G46" s="65"/>
      <c r="H46" s="46"/>
      <c r="I46" s="46"/>
      <c r="J46" s="46"/>
    </row>
    <row r="47" spans="1:10" ht="15.75" customHeight="1" x14ac:dyDescent="0.25">
      <c r="A47" s="22" t="s">
        <v>76</v>
      </c>
      <c r="B47" s="52">
        <v>0.43</v>
      </c>
      <c r="C47" s="65">
        <v>0.44</v>
      </c>
      <c r="D47" s="52">
        <f t="shared" si="6"/>
        <v>102.32558139534885</v>
      </c>
      <c r="E47" s="65">
        <v>0.45</v>
      </c>
      <c r="F47" s="52">
        <f t="shared" si="7"/>
        <v>102.27272727272727</v>
      </c>
      <c r="G47" s="65">
        <v>0.45100000000000001</v>
      </c>
      <c r="H47" s="46">
        <f>G47/E47*100</f>
        <v>100.22222222222221</v>
      </c>
      <c r="I47" s="46">
        <v>0.45200000000000001</v>
      </c>
      <c r="J47" s="46">
        <f>I47/G47*100</f>
        <v>100.22172949002217</v>
      </c>
    </row>
    <row r="48" spans="1:10" ht="15.75" customHeight="1" x14ac:dyDescent="0.2">
      <c r="A48" s="24" t="s">
        <v>55</v>
      </c>
      <c r="B48" s="64">
        <f>SUM(B49:B51)</f>
        <v>0.4</v>
      </c>
      <c r="C48" s="64">
        <f>SUM(C49:C51)</f>
        <v>0.4</v>
      </c>
      <c r="D48" s="53">
        <f t="shared" si="6"/>
        <v>100</v>
      </c>
      <c r="E48" s="64">
        <f>SUM(E49:E51)</f>
        <v>0.4</v>
      </c>
      <c r="F48" s="53">
        <f t="shared" si="7"/>
        <v>100</v>
      </c>
      <c r="G48" s="64">
        <f>SUM(G49:G51)</f>
        <v>0.41</v>
      </c>
      <c r="H48" s="45">
        <f>G48/E48*100</f>
        <v>102.49999999999999</v>
      </c>
      <c r="I48" s="45">
        <f>SUM(I49:I51)</f>
        <v>0.43</v>
      </c>
      <c r="J48" s="45">
        <f>I48/G48*100</f>
        <v>104.8780487804878</v>
      </c>
    </row>
    <row r="49" spans="1:10" ht="15" customHeight="1" x14ac:dyDescent="0.25">
      <c r="A49" s="22" t="s">
        <v>72</v>
      </c>
      <c r="B49" s="52"/>
      <c r="C49" s="65"/>
      <c r="D49" s="52"/>
      <c r="E49" s="65"/>
      <c r="F49" s="52"/>
      <c r="G49" s="65"/>
      <c r="H49" s="46"/>
      <c r="I49" s="46"/>
      <c r="J49" s="46"/>
    </row>
    <row r="50" spans="1:10" ht="30" x14ac:dyDescent="0.25">
      <c r="A50" s="22" t="s">
        <v>73</v>
      </c>
      <c r="B50" s="52"/>
      <c r="C50" s="65"/>
      <c r="D50" s="52"/>
      <c r="E50" s="65"/>
      <c r="F50" s="52"/>
      <c r="G50" s="65"/>
      <c r="H50" s="46"/>
      <c r="I50" s="46"/>
      <c r="J50" s="46"/>
    </row>
    <row r="51" spans="1:10" ht="15.75" customHeight="1" x14ac:dyDescent="0.25">
      <c r="A51" s="22" t="s">
        <v>76</v>
      </c>
      <c r="B51" s="66">
        <v>0.4</v>
      </c>
      <c r="C51" s="67">
        <v>0.4</v>
      </c>
      <c r="D51" s="52">
        <f t="shared" si="6"/>
        <v>100</v>
      </c>
      <c r="E51" s="61">
        <v>0.4</v>
      </c>
      <c r="F51" s="52">
        <f t="shared" si="7"/>
        <v>100</v>
      </c>
      <c r="G51" s="61">
        <v>0.41</v>
      </c>
      <c r="H51" s="46">
        <f>G51/E51*100</f>
        <v>102.49999999999999</v>
      </c>
      <c r="I51" s="47">
        <v>0.43</v>
      </c>
      <c r="J51" s="46">
        <f>I51/G51*100</f>
        <v>104.8780487804878</v>
      </c>
    </row>
    <row r="52" spans="1:10" ht="16.5" customHeight="1" x14ac:dyDescent="0.2">
      <c r="A52" s="21" t="s">
        <v>32</v>
      </c>
      <c r="B52" s="64">
        <f>SUM(B53:B55)</f>
        <v>0.65800000000000003</v>
      </c>
      <c r="C52" s="64">
        <f>SUM(C53:C55)</f>
        <v>0.68100000000000005</v>
      </c>
      <c r="D52" s="53">
        <f t="shared" si="6"/>
        <v>103.49544072948329</v>
      </c>
      <c r="E52" s="64">
        <f>SUM(E53:E55)</f>
        <v>0.70199999999999996</v>
      </c>
      <c r="F52" s="53">
        <f t="shared" si="7"/>
        <v>103.08370044052862</v>
      </c>
      <c r="G52" s="64">
        <f>SUM(G53:G55)</f>
        <v>0.72299999999999998</v>
      </c>
      <c r="H52" s="45">
        <f>G52/E52*100</f>
        <v>102.991452991453</v>
      </c>
      <c r="I52" s="45">
        <f>SUM(I53:I55)</f>
        <v>0.73299999999999998</v>
      </c>
      <c r="J52" s="45">
        <f>I52/G52*100</f>
        <v>101.38312586445366</v>
      </c>
    </row>
    <row r="53" spans="1:10" ht="14.25" customHeight="1" x14ac:dyDescent="0.25">
      <c r="A53" s="22" t="s">
        <v>72</v>
      </c>
      <c r="B53" s="52">
        <v>0.23</v>
      </c>
      <c r="C53" s="65">
        <v>0.25</v>
      </c>
      <c r="D53" s="52">
        <f t="shared" si="6"/>
        <v>108.69565217391303</v>
      </c>
      <c r="E53" s="65">
        <v>0.27</v>
      </c>
      <c r="F53" s="52">
        <f t="shared" si="7"/>
        <v>108</v>
      </c>
      <c r="G53" s="65">
        <v>0.28999999999999998</v>
      </c>
      <c r="H53" s="48">
        <f>G53/E53*100</f>
        <v>107.40740740740739</v>
      </c>
      <c r="I53" s="46">
        <v>0.3</v>
      </c>
      <c r="J53" s="48">
        <f>I53/G53*100</f>
        <v>103.44827586206897</v>
      </c>
    </row>
    <row r="54" spans="1:10" ht="30.75" customHeight="1" x14ac:dyDescent="0.25">
      <c r="A54" s="22" t="s">
        <v>73</v>
      </c>
      <c r="B54" s="68"/>
      <c r="C54" s="68"/>
      <c r="D54" s="52"/>
      <c r="E54" s="68"/>
      <c r="F54" s="52"/>
      <c r="G54" s="68"/>
      <c r="H54" s="48"/>
      <c r="I54" s="48"/>
      <c r="J54" s="48"/>
    </row>
    <row r="55" spans="1:10" ht="15" x14ac:dyDescent="0.25">
      <c r="A55" s="22" t="s">
        <v>76</v>
      </c>
      <c r="B55" s="52">
        <v>0.42799999999999999</v>
      </c>
      <c r="C55" s="68">
        <v>0.43099999999999999</v>
      </c>
      <c r="D55" s="52">
        <f t="shared" si="6"/>
        <v>100.70093457943925</v>
      </c>
      <c r="E55" s="68">
        <v>0.432</v>
      </c>
      <c r="F55" s="52">
        <f t="shared" si="7"/>
        <v>100.23201856148492</v>
      </c>
      <c r="G55" s="68">
        <v>0.433</v>
      </c>
      <c r="H55" s="46">
        <f>G55/E55*100</f>
        <v>100.2314814814815</v>
      </c>
      <c r="I55" s="48">
        <v>0.433</v>
      </c>
      <c r="J55" s="46">
        <f>I55/G55*100</f>
        <v>100</v>
      </c>
    </row>
    <row r="56" spans="1:10" ht="15" x14ac:dyDescent="0.2">
      <c r="A56" s="21" t="s">
        <v>33</v>
      </c>
      <c r="B56" s="64">
        <f>SUM(B57:B59)</f>
        <v>2.23</v>
      </c>
      <c r="C56" s="64">
        <f>SUM(C57:C59)</f>
        <v>2.2320000000000002</v>
      </c>
      <c r="D56" s="52">
        <f t="shared" si="6"/>
        <v>100.08968609865472</v>
      </c>
      <c r="E56" s="64">
        <f>SUM(E57:E59)</f>
        <v>2.2349999999999999</v>
      </c>
      <c r="F56" s="52">
        <f t="shared" si="7"/>
        <v>100.13440860215053</v>
      </c>
      <c r="G56" s="64">
        <f>G59</f>
        <v>2.2360000000000002</v>
      </c>
      <c r="H56" s="45">
        <f>G56/E56*100</f>
        <v>100.04474272930651</v>
      </c>
      <c r="I56" s="45">
        <f>SUM(I57:I59)</f>
        <v>2.238</v>
      </c>
      <c r="J56" s="45">
        <f>I56/G56*100</f>
        <v>100.08944543828264</v>
      </c>
    </row>
    <row r="57" spans="1:10" ht="15" customHeight="1" x14ac:dyDescent="0.25">
      <c r="A57" s="22" t="s">
        <v>72</v>
      </c>
      <c r="B57" s="8"/>
      <c r="C57" s="65"/>
      <c r="D57" s="52"/>
      <c r="E57" s="65"/>
      <c r="F57" s="52"/>
      <c r="G57" s="65"/>
      <c r="H57" s="46"/>
      <c r="I57" s="46"/>
      <c r="J57" s="46"/>
    </row>
    <row r="58" spans="1:10" ht="30" customHeight="1" x14ac:dyDescent="0.25">
      <c r="A58" s="22" t="s">
        <v>73</v>
      </c>
      <c r="B58" s="52"/>
      <c r="C58" s="65"/>
      <c r="D58" s="52"/>
      <c r="E58" s="65"/>
      <c r="F58" s="52"/>
      <c r="G58" s="65"/>
      <c r="H58" s="46"/>
      <c r="I58" s="46"/>
      <c r="J58" s="46"/>
    </row>
    <row r="59" spans="1:10" ht="15" x14ac:dyDescent="0.25">
      <c r="A59" s="22" t="s">
        <v>76</v>
      </c>
      <c r="B59" s="52">
        <v>2.23</v>
      </c>
      <c r="C59" s="65">
        <v>2.2320000000000002</v>
      </c>
      <c r="D59" s="52">
        <f t="shared" si="6"/>
        <v>100.08968609865472</v>
      </c>
      <c r="E59" s="65">
        <v>2.2349999999999999</v>
      </c>
      <c r="F59" s="52">
        <f t="shared" si="7"/>
        <v>100.13440860215053</v>
      </c>
      <c r="G59" s="65">
        <v>2.2360000000000002</v>
      </c>
      <c r="H59" s="46">
        <f>G59/E59*100</f>
        <v>100.04474272930651</v>
      </c>
      <c r="I59" s="46">
        <v>2.238</v>
      </c>
      <c r="J59" s="46">
        <f>I59/G59*100</f>
        <v>100.08944543828264</v>
      </c>
    </row>
    <row r="60" spans="1:10" ht="15" x14ac:dyDescent="0.2">
      <c r="A60" s="21" t="s">
        <v>34</v>
      </c>
      <c r="B60" s="64">
        <f>B63</f>
        <v>752</v>
      </c>
      <c r="C60" s="64">
        <f>C63</f>
        <v>768</v>
      </c>
      <c r="D60" s="53">
        <f t="shared" si="6"/>
        <v>102.12765957446808</v>
      </c>
      <c r="E60" s="64">
        <f>E63</f>
        <v>779</v>
      </c>
      <c r="F60" s="53">
        <f t="shared" si="7"/>
        <v>101.43229166666667</v>
      </c>
      <c r="G60" s="64">
        <f>G63</f>
        <v>784</v>
      </c>
      <c r="H60" s="45">
        <f>G60/E60*100</f>
        <v>100.64184852374839</v>
      </c>
      <c r="I60" s="45">
        <f>SUM(I61:I63)</f>
        <v>789</v>
      </c>
      <c r="J60" s="45">
        <f>I60/G60*100</f>
        <v>100.63775510204083</v>
      </c>
    </row>
    <row r="61" spans="1:10" ht="15.75" customHeight="1" x14ac:dyDescent="0.25">
      <c r="A61" s="22" t="s">
        <v>72</v>
      </c>
      <c r="B61" s="8"/>
      <c r="C61" s="65"/>
      <c r="D61" s="52"/>
      <c r="E61" s="65"/>
      <c r="F61" s="52"/>
      <c r="G61" s="65"/>
      <c r="H61" s="46"/>
      <c r="I61" s="46"/>
      <c r="J61" s="46"/>
    </row>
    <row r="62" spans="1:10" ht="30.75" customHeight="1" x14ac:dyDescent="0.25">
      <c r="A62" s="22" t="s">
        <v>73</v>
      </c>
      <c r="B62" s="8"/>
      <c r="C62" s="65"/>
      <c r="D62" s="52"/>
      <c r="E62" s="65"/>
      <c r="F62" s="52"/>
      <c r="G62" s="65"/>
      <c r="H62" s="46"/>
      <c r="I62" s="46"/>
      <c r="J62" s="46"/>
    </row>
    <row r="63" spans="1:10" ht="16.5" customHeight="1" x14ac:dyDescent="0.25">
      <c r="A63" s="22" t="s">
        <v>76</v>
      </c>
      <c r="B63" s="61">
        <v>752</v>
      </c>
      <c r="C63" s="65">
        <v>768</v>
      </c>
      <c r="D63" s="52">
        <f t="shared" si="6"/>
        <v>102.12765957446808</v>
      </c>
      <c r="E63" s="65">
        <v>779</v>
      </c>
      <c r="F63" s="52">
        <f t="shared" si="7"/>
        <v>101.43229166666667</v>
      </c>
      <c r="G63" s="65">
        <v>784</v>
      </c>
      <c r="H63" s="46">
        <f>G63/E63*100</f>
        <v>100.64184852374839</v>
      </c>
      <c r="I63" s="46">
        <v>789</v>
      </c>
      <c r="J63" s="46">
        <f>I63/G63*100</f>
        <v>100.63775510204083</v>
      </c>
    </row>
    <row r="64" spans="1:10" ht="29.25" customHeight="1" x14ac:dyDescent="0.2">
      <c r="A64" s="24" t="s">
        <v>56</v>
      </c>
      <c r="B64" s="8"/>
      <c r="C64" s="64"/>
      <c r="D64" s="52"/>
      <c r="E64" s="64"/>
      <c r="F64" s="52"/>
      <c r="G64" s="64"/>
      <c r="H64" s="45"/>
      <c r="I64" s="45"/>
      <c r="J64" s="45"/>
    </row>
    <row r="65" spans="1:10" ht="15" customHeight="1" x14ac:dyDescent="0.25">
      <c r="A65" s="22" t="s">
        <v>72</v>
      </c>
      <c r="B65" s="8"/>
      <c r="C65" s="65"/>
      <c r="D65" s="52"/>
      <c r="E65" s="65"/>
      <c r="F65" s="52"/>
      <c r="G65" s="65"/>
      <c r="H65" s="46"/>
      <c r="I65" s="46"/>
      <c r="J65" s="46"/>
    </row>
    <row r="66" spans="1:10" ht="30" x14ac:dyDescent="0.25">
      <c r="A66" s="22" t="s">
        <v>73</v>
      </c>
      <c r="B66" s="8"/>
      <c r="C66" s="65"/>
      <c r="D66" s="52"/>
      <c r="E66" s="65"/>
      <c r="F66" s="52"/>
      <c r="G66" s="65"/>
      <c r="H66" s="46"/>
      <c r="I66" s="46"/>
      <c r="J66" s="46"/>
    </row>
    <row r="67" spans="1:10" ht="14.25" customHeight="1" x14ac:dyDescent="0.25">
      <c r="A67" s="22" t="s">
        <v>76</v>
      </c>
      <c r="B67" s="8"/>
      <c r="C67" s="65"/>
      <c r="D67" s="52"/>
      <c r="E67" s="65"/>
      <c r="F67" s="52"/>
      <c r="G67" s="65"/>
      <c r="H67" s="46"/>
      <c r="I67" s="46"/>
      <c r="J67" s="46"/>
    </row>
    <row r="68" spans="1:10" ht="28.5" x14ac:dyDescent="0.25">
      <c r="A68" s="20" t="s">
        <v>70</v>
      </c>
      <c r="B68" s="8"/>
      <c r="C68" s="61"/>
      <c r="D68" s="52"/>
      <c r="E68" s="61"/>
      <c r="F68" s="52"/>
      <c r="G68" s="61"/>
      <c r="H68" s="46"/>
      <c r="I68" s="47"/>
      <c r="J68" s="46"/>
    </row>
    <row r="69" spans="1:10" ht="14.25" customHeight="1" x14ac:dyDescent="0.2">
      <c r="A69" s="21" t="s">
        <v>71</v>
      </c>
      <c r="B69" s="69">
        <f>B70+B71+B72</f>
        <v>677</v>
      </c>
      <c r="C69" s="69">
        <f>C70+C71+C72</f>
        <v>679</v>
      </c>
      <c r="D69" s="53">
        <f t="shared" si="6"/>
        <v>100.29542097488921</v>
      </c>
      <c r="E69" s="69">
        <f>E70+E71+E72</f>
        <v>680</v>
      </c>
      <c r="F69" s="53">
        <f t="shared" si="7"/>
        <v>100.14727540500736</v>
      </c>
      <c r="G69" s="69">
        <f>G70+G71+G72</f>
        <v>681</v>
      </c>
      <c r="H69" s="45">
        <f>G69/E69*100</f>
        <v>100.14705882352941</v>
      </c>
      <c r="I69" s="49">
        <f>SUM(I71:I72)</f>
        <v>681</v>
      </c>
      <c r="J69" s="45">
        <f>I69/G69*100</f>
        <v>100</v>
      </c>
    </row>
    <row r="70" spans="1:10" ht="14.25" customHeight="1" x14ac:dyDescent="0.25">
      <c r="A70" s="22" t="s">
        <v>72</v>
      </c>
      <c r="B70" s="8"/>
      <c r="C70" s="61"/>
      <c r="D70" s="52"/>
      <c r="E70" s="61"/>
      <c r="F70" s="52"/>
      <c r="G70" s="61"/>
      <c r="H70" s="46"/>
      <c r="I70" s="47"/>
      <c r="J70" s="46"/>
    </row>
    <row r="71" spans="1:10" ht="30" x14ac:dyDescent="0.25">
      <c r="A71" s="22" t="s">
        <v>73</v>
      </c>
      <c r="B71" s="8">
        <v>179</v>
      </c>
      <c r="C71" s="61">
        <v>180</v>
      </c>
      <c r="D71" s="52">
        <f t="shared" si="6"/>
        <v>100.55865921787711</v>
      </c>
      <c r="E71" s="61">
        <v>180</v>
      </c>
      <c r="F71" s="52">
        <f t="shared" si="7"/>
        <v>100</v>
      </c>
      <c r="G71" s="61">
        <v>180</v>
      </c>
      <c r="H71" s="46">
        <f>G71/E71*100</f>
        <v>100</v>
      </c>
      <c r="I71" s="47">
        <v>180</v>
      </c>
      <c r="J71" s="46">
        <f>I71/G71*100</f>
        <v>100</v>
      </c>
    </row>
    <row r="72" spans="1:10" ht="14.25" customHeight="1" x14ac:dyDescent="0.25">
      <c r="A72" s="22" t="s">
        <v>76</v>
      </c>
      <c r="B72" s="8">
        <v>498</v>
      </c>
      <c r="C72" s="61">
        <v>499</v>
      </c>
      <c r="D72" s="52">
        <f t="shared" si="6"/>
        <v>100.20080321285141</v>
      </c>
      <c r="E72" s="61">
        <v>500</v>
      </c>
      <c r="F72" s="52">
        <f t="shared" si="7"/>
        <v>100.20040080160319</v>
      </c>
      <c r="G72" s="61">
        <v>501</v>
      </c>
      <c r="H72" s="46">
        <f>G72/E72*100</f>
        <v>100.2</v>
      </c>
      <c r="I72" s="47">
        <v>501</v>
      </c>
      <c r="J72" s="46">
        <f>I72/G72*100</f>
        <v>100</v>
      </c>
    </row>
    <row r="73" spans="1:10" ht="30" x14ac:dyDescent="0.2">
      <c r="A73" s="25" t="s">
        <v>77</v>
      </c>
      <c r="B73" s="69">
        <f>SUM(B75:B76)</f>
        <v>334</v>
      </c>
      <c r="C73" s="69">
        <f>SUM(C75:C76)</f>
        <v>335</v>
      </c>
      <c r="D73" s="53">
        <f t="shared" si="6"/>
        <v>100.29940119760479</v>
      </c>
      <c r="E73" s="69">
        <f>SUM(E75:E76)</f>
        <v>337</v>
      </c>
      <c r="F73" s="53">
        <f t="shared" si="7"/>
        <v>100.59701492537314</v>
      </c>
      <c r="G73" s="69">
        <f>SUM(G75:G76)</f>
        <v>337</v>
      </c>
      <c r="H73" s="45">
        <f>G73/E73*100</f>
        <v>100</v>
      </c>
      <c r="I73" s="49">
        <f>SUM(I75:I76)</f>
        <v>339</v>
      </c>
      <c r="J73" s="45">
        <f>I73/G73*100</f>
        <v>100.59347181008901</v>
      </c>
    </row>
    <row r="74" spans="1:10" ht="14.25" customHeight="1" x14ac:dyDescent="0.25">
      <c r="A74" s="26" t="s">
        <v>72</v>
      </c>
      <c r="B74" s="8"/>
      <c r="C74" s="61"/>
      <c r="D74" s="52"/>
      <c r="E74" s="61"/>
      <c r="F74" s="52"/>
      <c r="G74" s="61"/>
      <c r="H74" s="46"/>
      <c r="I74" s="47"/>
      <c r="J74" s="46"/>
    </row>
    <row r="75" spans="1:10" ht="30" x14ac:dyDescent="0.25">
      <c r="A75" s="26" t="s">
        <v>73</v>
      </c>
      <c r="B75" s="8">
        <v>26</v>
      </c>
      <c r="C75" s="61">
        <v>26</v>
      </c>
      <c r="D75" s="52">
        <f t="shared" si="6"/>
        <v>100</v>
      </c>
      <c r="E75" s="61">
        <v>27</v>
      </c>
      <c r="F75" s="52">
        <f t="shared" si="7"/>
        <v>103.84615384615385</v>
      </c>
      <c r="G75" s="61">
        <v>27</v>
      </c>
      <c r="H75" s="46">
        <f t="shared" ref="H75:H82" si="8">G75/E75*100</f>
        <v>100</v>
      </c>
      <c r="I75" s="47">
        <v>28</v>
      </c>
      <c r="J75" s="46">
        <f>I75/G75*100</f>
        <v>103.7037037037037</v>
      </c>
    </row>
    <row r="76" spans="1:10" ht="14.25" customHeight="1" x14ac:dyDescent="0.25">
      <c r="A76" s="26" t="s">
        <v>76</v>
      </c>
      <c r="B76" s="8">
        <v>308</v>
      </c>
      <c r="C76" s="61">
        <v>309</v>
      </c>
      <c r="D76" s="52">
        <f t="shared" si="6"/>
        <v>100.32467532467533</v>
      </c>
      <c r="E76" s="61">
        <v>310</v>
      </c>
      <c r="F76" s="52">
        <f t="shared" si="7"/>
        <v>100.32362459546927</v>
      </c>
      <c r="G76" s="61">
        <v>310</v>
      </c>
      <c r="H76" s="46">
        <f t="shared" si="8"/>
        <v>100</v>
      </c>
      <c r="I76" s="47">
        <v>311</v>
      </c>
      <c r="J76" s="46">
        <f>I76/G76*100</f>
        <v>100.32258064516128</v>
      </c>
    </row>
    <row r="77" spans="1:10" ht="14.25" customHeight="1" x14ac:dyDescent="0.2">
      <c r="A77" s="21" t="s">
        <v>78</v>
      </c>
      <c r="B77" s="70"/>
      <c r="C77" s="69"/>
      <c r="D77" s="52"/>
      <c r="E77" s="69"/>
      <c r="F77" s="52"/>
      <c r="G77" s="69"/>
      <c r="H77" s="45"/>
      <c r="I77" s="49"/>
      <c r="J77" s="45"/>
    </row>
    <row r="78" spans="1:10" ht="14.25" customHeight="1" x14ac:dyDescent="0.25">
      <c r="A78" s="22" t="s">
        <v>72</v>
      </c>
      <c r="B78" s="8"/>
      <c r="C78" s="61"/>
      <c r="D78" s="52"/>
      <c r="E78" s="61"/>
      <c r="F78" s="52"/>
      <c r="G78" s="61"/>
      <c r="H78" s="46"/>
      <c r="I78" s="47"/>
      <c r="J78" s="46"/>
    </row>
    <row r="79" spans="1:10" ht="14.25" customHeight="1" x14ac:dyDescent="0.25">
      <c r="A79" s="22" t="s">
        <v>73</v>
      </c>
      <c r="B79" s="8"/>
      <c r="C79" s="61"/>
      <c r="D79" s="52"/>
      <c r="E79" s="61"/>
      <c r="F79" s="52"/>
      <c r="G79" s="61"/>
      <c r="H79" s="46"/>
      <c r="I79" s="47"/>
      <c r="J79" s="46"/>
    </row>
    <row r="80" spans="1:10" ht="14.25" customHeight="1" x14ac:dyDescent="0.25">
      <c r="A80" s="22" t="s">
        <v>76</v>
      </c>
      <c r="B80" s="8"/>
      <c r="C80" s="61"/>
      <c r="D80" s="52"/>
      <c r="E80" s="61"/>
      <c r="F80" s="52"/>
      <c r="G80" s="61"/>
      <c r="H80" s="46"/>
      <c r="I80" s="47"/>
      <c r="J80" s="46"/>
    </row>
    <row r="81" spans="1:11" ht="14.25" customHeight="1" x14ac:dyDescent="0.2">
      <c r="A81" s="21" t="s">
        <v>79</v>
      </c>
      <c r="B81" s="70">
        <v>3542</v>
      </c>
      <c r="C81" s="69">
        <v>3543</v>
      </c>
      <c r="D81" s="52">
        <f t="shared" si="6"/>
        <v>100.02823263692828</v>
      </c>
      <c r="E81" s="69">
        <v>3544</v>
      </c>
      <c r="F81" s="52">
        <f t="shared" si="7"/>
        <v>100.02822466836014</v>
      </c>
      <c r="G81" s="69">
        <v>3545</v>
      </c>
      <c r="H81" s="45">
        <f t="shared" si="8"/>
        <v>100.02821670428894</v>
      </c>
      <c r="I81" s="49">
        <v>3546</v>
      </c>
      <c r="J81" s="45">
        <f>I81/G81*100</f>
        <v>100.02820874471085</v>
      </c>
    </row>
    <row r="82" spans="1:11" ht="14.25" customHeight="1" x14ac:dyDescent="0.2">
      <c r="A82" s="21" t="s">
        <v>80</v>
      </c>
      <c r="B82" s="71">
        <v>7.67</v>
      </c>
      <c r="C82" s="72">
        <v>7.71</v>
      </c>
      <c r="D82" s="52">
        <f t="shared" si="6"/>
        <v>100.52151238591918</v>
      </c>
      <c r="E82" s="72">
        <v>7.86</v>
      </c>
      <c r="F82" s="52">
        <f t="shared" si="7"/>
        <v>101.94552529182882</v>
      </c>
      <c r="G82" s="72">
        <v>7.93</v>
      </c>
      <c r="H82" s="45">
        <f t="shared" si="8"/>
        <v>100.89058524173026</v>
      </c>
      <c r="I82" s="50">
        <v>8.0399999999999991</v>
      </c>
      <c r="J82" s="45">
        <f>I82/G82*100</f>
        <v>101.38713745271122</v>
      </c>
    </row>
    <row r="83" spans="1:11" ht="16.5" hidden="1" customHeight="1" x14ac:dyDescent="0.2">
      <c r="A83" s="21"/>
      <c r="B83" s="8"/>
      <c r="C83" s="8"/>
      <c r="D83" s="8"/>
      <c r="E83" s="8"/>
      <c r="F83" s="8"/>
      <c r="G83" s="8"/>
      <c r="H83" s="38"/>
      <c r="I83" s="2"/>
      <c r="J83" s="3"/>
    </row>
    <row r="84" spans="1:11" s="7" customFormat="1" ht="14.25" x14ac:dyDescent="0.2">
      <c r="A84" s="15" t="s">
        <v>48</v>
      </c>
      <c r="B84" s="8">
        <v>103528</v>
      </c>
      <c r="C84" s="8">
        <v>108500</v>
      </c>
      <c r="D84" s="52">
        <f t="shared" ref="D84:D90" si="9">C84/B84*100</f>
        <v>104.8025654895294</v>
      </c>
      <c r="E84" s="8">
        <v>114100</v>
      </c>
      <c r="F84" s="52">
        <f>E84/C84*100</f>
        <v>105.16129032258064</v>
      </c>
      <c r="G84" s="8">
        <v>120000</v>
      </c>
      <c r="H84" s="86">
        <f t="shared" ref="H84:H90" si="10">G84/E84*100</f>
        <v>105.17090271691498</v>
      </c>
      <c r="I84" s="8">
        <v>126500</v>
      </c>
      <c r="J84" s="83">
        <f t="shared" ref="J84:J90" si="11">I84/G84*100</f>
        <v>105.41666666666667</v>
      </c>
    </row>
    <row r="85" spans="1:11" s="7" customFormat="1" ht="14.25" x14ac:dyDescent="0.2">
      <c r="A85" s="15" t="s">
        <v>49</v>
      </c>
      <c r="B85" s="8">
        <v>25363</v>
      </c>
      <c r="C85" s="8">
        <v>25500</v>
      </c>
      <c r="D85" s="52">
        <f t="shared" si="9"/>
        <v>100.54015692149983</v>
      </c>
      <c r="E85" s="8">
        <v>26750</v>
      </c>
      <c r="F85" s="52">
        <f t="shared" ref="F85:F90" si="12">E85/C85*100</f>
        <v>104.90196078431373</v>
      </c>
      <c r="G85" s="8">
        <v>27990</v>
      </c>
      <c r="H85" s="86">
        <f t="shared" si="10"/>
        <v>104.63551401869158</v>
      </c>
      <c r="I85" s="8">
        <v>29300</v>
      </c>
      <c r="J85" s="83">
        <f t="shared" si="11"/>
        <v>104.68024294390854</v>
      </c>
    </row>
    <row r="86" spans="1:11" s="7" customFormat="1" ht="14.25" x14ac:dyDescent="0.2">
      <c r="A86" s="15" t="s">
        <v>50</v>
      </c>
      <c r="B86" s="8">
        <v>62145</v>
      </c>
      <c r="C86" s="8">
        <v>64954</v>
      </c>
      <c r="D86" s="52">
        <f t="shared" si="9"/>
        <v>104.52007402043608</v>
      </c>
      <c r="E86" s="8">
        <v>68000</v>
      </c>
      <c r="F86" s="52">
        <f t="shared" si="12"/>
        <v>104.68947254980448</v>
      </c>
      <c r="G86" s="8">
        <v>71000</v>
      </c>
      <c r="H86" s="86">
        <f t="shared" si="10"/>
        <v>104.41176470588236</v>
      </c>
      <c r="I86" s="8">
        <v>74300</v>
      </c>
      <c r="J86" s="83">
        <f t="shared" si="11"/>
        <v>104.64788732394365</v>
      </c>
      <c r="K86" s="88"/>
    </row>
    <row r="87" spans="1:11" ht="42.75" hidden="1" x14ac:dyDescent="0.2">
      <c r="A87" s="15" t="s">
        <v>51</v>
      </c>
      <c r="B87" s="8"/>
      <c r="C87" s="8"/>
      <c r="D87" s="8" t="e">
        <f t="shared" si="9"/>
        <v>#DIV/0!</v>
      </c>
      <c r="E87" s="8"/>
      <c r="F87" s="8" t="e">
        <f t="shared" si="12"/>
        <v>#DIV/0!</v>
      </c>
      <c r="G87" s="8"/>
      <c r="H87" s="38" t="e">
        <f t="shared" si="10"/>
        <v>#DIV/0!</v>
      </c>
      <c r="I87" s="2"/>
      <c r="J87" s="3" t="e">
        <f t="shared" si="11"/>
        <v>#DIV/0!</v>
      </c>
    </row>
    <row r="88" spans="1:11" ht="28.5" hidden="1" x14ac:dyDescent="0.2">
      <c r="A88" s="15" t="s">
        <v>52</v>
      </c>
      <c r="B88" s="8"/>
      <c r="C88" s="8"/>
      <c r="D88" s="8" t="e">
        <f t="shared" si="9"/>
        <v>#DIV/0!</v>
      </c>
      <c r="E88" s="8"/>
      <c r="F88" s="8" t="e">
        <f t="shared" si="12"/>
        <v>#DIV/0!</v>
      </c>
      <c r="G88" s="8"/>
      <c r="H88" s="38" t="e">
        <f t="shared" si="10"/>
        <v>#DIV/0!</v>
      </c>
      <c r="I88" s="2"/>
      <c r="J88" s="3" t="e">
        <f t="shared" si="11"/>
        <v>#DIV/0!</v>
      </c>
    </row>
    <row r="89" spans="1:11" ht="30" customHeight="1" x14ac:dyDescent="0.2">
      <c r="A89" s="15" t="s">
        <v>53</v>
      </c>
      <c r="B89" s="8">
        <v>2732.4</v>
      </c>
      <c r="C89" s="8">
        <v>2284.9</v>
      </c>
      <c r="D89" s="52">
        <f t="shared" si="9"/>
        <v>83.622456448543403</v>
      </c>
      <c r="E89" s="8">
        <v>2663.8</v>
      </c>
      <c r="F89" s="52">
        <f t="shared" si="12"/>
        <v>116.58278261630706</v>
      </c>
      <c r="G89" s="8">
        <v>2913.7</v>
      </c>
      <c r="H89" s="75">
        <f t="shared" si="10"/>
        <v>109.38133493505518</v>
      </c>
      <c r="I89" s="2">
        <v>3118.5</v>
      </c>
      <c r="J89" s="78">
        <f t="shared" si="11"/>
        <v>107.02886364416378</v>
      </c>
    </row>
    <row r="90" spans="1:11" ht="18.95" hidden="1" customHeight="1" x14ac:dyDescent="0.2">
      <c r="A90" s="27" t="s">
        <v>87</v>
      </c>
      <c r="B90" s="8"/>
      <c r="C90" s="8"/>
      <c r="D90" s="8" t="e">
        <f t="shared" si="9"/>
        <v>#DIV/0!</v>
      </c>
      <c r="E90" s="8"/>
      <c r="F90" s="8" t="e">
        <f t="shared" si="12"/>
        <v>#DIV/0!</v>
      </c>
      <c r="G90" s="8"/>
      <c r="H90" s="38" t="e">
        <f t="shared" si="10"/>
        <v>#DIV/0!</v>
      </c>
      <c r="I90" s="2"/>
      <c r="J90" s="3" t="e">
        <f t="shared" si="11"/>
        <v>#DIV/0!</v>
      </c>
    </row>
    <row r="91" spans="1:11" s="7" customFormat="1" x14ac:dyDescent="0.2">
      <c r="A91" s="32" t="s">
        <v>84</v>
      </c>
      <c r="B91" s="54"/>
      <c r="C91" s="54"/>
      <c r="D91" s="54"/>
      <c r="E91" s="54"/>
      <c r="F91" s="54"/>
      <c r="G91" s="54"/>
      <c r="H91" s="41"/>
      <c r="I91" s="9"/>
      <c r="J91" s="33"/>
    </row>
    <row r="92" spans="1:11" s="7" customFormat="1" ht="51" x14ac:dyDescent="0.2">
      <c r="A92" s="34" t="s">
        <v>91</v>
      </c>
      <c r="B92" s="8">
        <v>147</v>
      </c>
      <c r="C92" s="8">
        <v>137</v>
      </c>
      <c r="D92" s="52">
        <f>C92/B92*100</f>
        <v>93.197278911564624</v>
      </c>
      <c r="E92" s="8">
        <v>130</v>
      </c>
      <c r="F92" s="52">
        <f>E92/C92*100</f>
        <v>94.890510948905103</v>
      </c>
      <c r="G92" s="8">
        <v>128</v>
      </c>
      <c r="H92" s="76">
        <f>G92/E92*100</f>
        <v>98.461538461538467</v>
      </c>
      <c r="I92" s="10">
        <v>127</v>
      </c>
      <c r="J92" s="79">
        <f>I92/G92*100</f>
        <v>99.21875</v>
      </c>
    </row>
    <row r="93" spans="1:11" s="7" customFormat="1" x14ac:dyDescent="0.2">
      <c r="A93" s="35" t="s">
        <v>85</v>
      </c>
      <c r="B93" s="8">
        <v>68</v>
      </c>
      <c r="C93" s="8">
        <v>73</v>
      </c>
      <c r="D93" s="52">
        <f>C93/B93*100</f>
        <v>107.35294117647058</v>
      </c>
      <c r="E93" s="8">
        <v>77</v>
      </c>
      <c r="F93" s="52">
        <f>E93/C93*100</f>
        <v>105.47945205479452</v>
      </c>
      <c r="G93" s="8">
        <v>78</v>
      </c>
      <c r="H93" s="76">
        <f>G93/E93*100</f>
        <v>101.29870129870129</v>
      </c>
      <c r="I93" s="10">
        <v>79</v>
      </c>
      <c r="J93" s="79">
        <f>I93/G93*100</f>
        <v>101.28205128205127</v>
      </c>
    </row>
    <row r="94" spans="1:11" s="7" customFormat="1" ht="25.5" x14ac:dyDescent="0.2">
      <c r="A94" s="34" t="s">
        <v>86</v>
      </c>
      <c r="B94" s="8">
        <v>136</v>
      </c>
      <c r="C94" s="8">
        <v>146</v>
      </c>
      <c r="D94" s="52">
        <f>C94/B94*100</f>
        <v>107.35294117647058</v>
      </c>
      <c r="E94" s="8">
        <v>154</v>
      </c>
      <c r="F94" s="52">
        <f>E94/C94*100</f>
        <v>105.47945205479452</v>
      </c>
      <c r="G94" s="8">
        <v>156</v>
      </c>
      <c r="H94" s="76">
        <f>G94/E94*100</f>
        <v>101.29870129870129</v>
      </c>
      <c r="I94" s="10">
        <v>158</v>
      </c>
      <c r="J94" s="79">
        <f>I94/G94*100</f>
        <v>101.28205128205127</v>
      </c>
    </row>
    <row r="95" spans="1:11" ht="16.5" customHeight="1" x14ac:dyDescent="0.2">
      <c r="A95" s="28" t="s">
        <v>98</v>
      </c>
      <c r="B95" s="8"/>
      <c r="C95" s="8"/>
      <c r="D95" s="8"/>
      <c r="E95" s="8"/>
      <c r="F95" s="8"/>
      <c r="G95" s="8"/>
      <c r="H95" s="39"/>
      <c r="I95" s="10"/>
      <c r="J95" s="11"/>
    </row>
    <row r="96" spans="1:11" ht="30" x14ac:dyDescent="0.2">
      <c r="A96" s="21" t="s">
        <v>7</v>
      </c>
      <c r="B96" s="8">
        <v>8.5000000000000006E-2</v>
      </c>
      <c r="C96" s="8">
        <v>8.5000000000000006E-2</v>
      </c>
      <c r="D96" s="8">
        <f t="shared" ref="D96:D102" si="13">C96/B96*100</f>
        <v>100</v>
      </c>
      <c r="E96" s="8">
        <v>8.5000000000000006E-2</v>
      </c>
      <c r="F96" s="8">
        <f>E96/C96*100</f>
        <v>100</v>
      </c>
      <c r="G96" s="8">
        <v>8.5000000000000006E-2</v>
      </c>
      <c r="H96" s="38">
        <f>G96/E96*100</f>
        <v>100</v>
      </c>
      <c r="I96" s="2">
        <v>8.5000000000000006E-2</v>
      </c>
      <c r="J96" s="3">
        <f>I96/G96*100</f>
        <v>100</v>
      </c>
    </row>
    <row r="97" spans="1:10" ht="30" x14ac:dyDescent="0.2">
      <c r="A97" s="21" t="s">
        <v>97</v>
      </c>
      <c r="B97" s="8">
        <v>423</v>
      </c>
      <c r="C97" s="8">
        <v>430</v>
      </c>
      <c r="D97" s="52">
        <f t="shared" si="13"/>
        <v>101.65484633569739</v>
      </c>
      <c r="E97" s="8">
        <v>432</v>
      </c>
      <c r="F97" s="52">
        <f>E97/C97*100</f>
        <v>100.46511627906978</v>
      </c>
      <c r="G97" s="8">
        <v>436</v>
      </c>
      <c r="H97" s="75">
        <f>G97/E97*100</f>
        <v>100.92592592592592</v>
      </c>
      <c r="I97" s="2">
        <v>440</v>
      </c>
      <c r="J97" s="78">
        <f>I97/G97*100</f>
        <v>100.91743119266054</v>
      </c>
    </row>
    <row r="98" spans="1:10" ht="14.25" x14ac:dyDescent="0.2">
      <c r="A98" s="14" t="s">
        <v>8</v>
      </c>
      <c r="B98" s="8"/>
      <c r="C98" s="8"/>
      <c r="D98" s="8"/>
      <c r="E98" s="8"/>
      <c r="F98" s="8"/>
      <c r="G98" s="8"/>
      <c r="H98" s="38"/>
      <c r="I98" s="2"/>
      <c r="J98" s="3"/>
    </row>
    <row r="99" spans="1:10" ht="13.7" customHeight="1" x14ac:dyDescent="0.2">
      <c r="A99" s="21" t="s">
        <v>9</v>
      </c>
      <c r="B99" s="8">
        <v>0.39500000000000002</v>
      </c>
      <c r="C99" s="8">
        <v>0.39800000000000002</v>
      </c>
      <c r="D99" s="52">
        <f t="shared" si="13"/>
        <v>100.75949367088609</v>
      </c>
      <c r="E99" s="8">
        <v>0.40100000000000002</v>
      </c>
      <c r="F99" s="52">
        <f>E99/C99*100</f>
        <v>100.75376884422111</v>
      </c>
      <c r="G99" s="8">
        <v>0.40500000000000003</v>
      </c>
      <c r="H99" s="75">
        <f>G99/E99*100</f>
        <v>100.99750623441398</v>
      </c>
      <c r="I99" s="2">
        <v>0.41</v>
      </c>
      <c r="J99" s="78">
        <f>I99/G99*100</f>
        <v>101.23456790123456</v>
      </c>
    </row>
    <row r="100" spans="1:10" ht="0.95" hidden="1" customHeight="1" x14ac:dyDescent="0.2">
      <c r="A100" s="21" t="s">
        <v>10</v>
      </c>
      <c r="B100" s="8"/>
      <c r="C100" s="8"/>
      <c r="D100" s="8" t="e">
        <f t="shared" si="13"/>
        <v>#DIV/0!</v>
      </c>
      <c r="E100" s="8"/>
      <c r="F100" s="8" t="e">
        <f>E100/C100*100</f>
        <v>#DIV/0!</v>
      </c>
      <c r="G100" s="8"/>
      <c r="H100" s="38" t="e">
        <f>G100/E100*100</f>
        <v>#DIV/0!</v>
      </c>
      <c r="I100" s="2"/>
      <c r="J100" s="3" t="e">
        <f>I100/G100*100</f>
        <v>#DIV/0!</v>
      </c>
    </row>
    <row r="101" spans="1:10" ht="15" hidden="1" x14ac:dyDescent="0.2">
      <c r="A101" s="21" t="s">
        <v>11</v>
      </c>
      <c r="B101" s="8"/>
      <c r="C101" s="8"/>
      <c r="D101" s="8" t="e">
        <f t="shared" si="13"/>
        <v>#DIV/0!</v>
      </c>
      <c r="E101" s="8"/>
      <c r="F101" s="8" t="e">
        <f>E101/C101*100</f>
        <v>#DIV/0!</v>
      </c>
      <c r="G101" s="8"/>
      <c r="H101" s="38" t="e">
        <f>G101/E101*100</f>
        <v>#DIV/0!</v>
      </c>
      <c r="I101" s="2"/>
      <c r="J101" s="3" t="e">
        <f>I101/G101*100</f>
        <v>#DIV/0!</v>
      </c>
    </row>
    <row r="102" spans="1:10" ht="15" hidden="1" x14ac:dyDescent="0.2">
      <c r="A102" s="21" t="s">
        <v>12</v>
      </c>
      <c r="B102" s="8"/>
      <c r="C102" s="8"/>
      <c r="D102" s="8" t="e">
        <f t="shared" si="13"/>
        <v>#DIV/0!</v>
      </c>
      <c r="E102" s="8"/>
      <c r="F102" s="8" t="e">
        <f>E102/C102*100</f>
        <v>#DIV/0!</v>
      </c>
      <c r="G102" s="8"/>
      <c r="H102" s="38" t="e">
        <f>G102/E102*100</f>
        <v>#DIV/0!</v>
      </c>
      <c r="I102" s="2"/>
      <c r="J102" s="3" t="e">
        <f>I102/G102*100</f>
        <v>#DIV/0!</v>
      </c>
    </row>
    <row r="103" spans="1:10" ht="13.7" customHeight="1" x14ac:dyDescent="0.2">
      <c r="A103" s="14" t="s">
        <v>13</v>
      </c>
      <c r="B103" s="8"/>
      <c r="C103" s="8"/>
      <c r="D103" s="8"/>
      <c r="E103" s="8"/>
      <c r="F103" s="8"/>
      <c r="G103" s="8"/>
      <c r="H103" s="38"/>
      <c r="I103" s="2"/>
      <c r="J103" s="3"/>
    </row>
    <row r="104" spans="1:10" ht="0.95" hidden="1" customHeight="1" x14ac:dyDescent="0.2">
      <c r="A104" s="22" t="s">
        <v>11</v>
      </c>
      <c r="B104" s="8"/>
      <c r="C104" s="8"/>
      <c r="D104" s="8" t="e">
        <f>C104/B104*100</f>
        <v>#DIV/0!</v>
      </c>
      <c r="E104" s="8"/>
      <c r="F104" s="8" t="e">
        <f>E104/C104*100</f>
        <v>#DIV/0!</v>
      </c>
      <c r="G104" s="8"/>
      <c r="H104" s="38" t="e">
        <f>G104/E104*100</f>
        <v>#DIV/0!</v>
      </c>
      <c r="I104" s="2"/>
      <c r="J104" s="3" t="e">
        <f>I104/G104*100</f>
        <v>#DIV/0!</v>
      </c>
    </row>
    <row r="105" spans="1:10" ht="16.5" hidden="1" customHeight="1" x14ac:dyDescent="0.2">
      <c r="A105" s="22" t="s">
        <v>12</v>
      </c>
      <c r="B105" s="8"/>
      <c r="C105" s="8"/>
      <c r="D105" s="8" t="e">
        <f>C105/B105*100</f>
        <v>#DIV/0!</v>
      </c>
      <c r="E105" s="8"/>
      <c r="F105" s="8" t="e">
        <f>E105/C105*100</f>
        <v>#DIV/0!</v>
      </c>
      <c r="G105" s="8"/>
      <c r="H105" s="38" t="e">
        <f>G105/E105*100</f>
        <v>#DIV/0!</v>
      </c>
      <c r="I105" s="2"/>
      <c r="J105" s="3" t="e">
        <f>I105/G105*100</f>
        <v>#DIV/0!</v>
      </c>
    </row>
    <row r="106" spans="1:10" ht="45" x14ac:dyDescent="0.2">
      <c r="A106" s="21" t="s">
        <v>14</v>
      </c>
      <c r="B106" s="8">
        <v>0.25700000000000001</v>
      </c>
      <c r="C106" s="8">
        <v>0.26</v>
      </c>
      <c r="D106" s="52">
        <f>C106/B106*100</f>
        <v>101.16731517509727</v>
      </c>
      <c r="E106" s="8">
        <v>0.27100000000000002</v>
      </c>
      <c r="F106" s="52">
        <f>E106/C106*100</f>
        <v>104.23076923076924</v>
      </c>
      <c r="G106" s="8">
        <v>0.27100000000000002</v>
      </c>
      <c r="H106" s="38">
        <f>G106/E106*100</f>
        <v>100</v>
      </c>
      <c r="I106" s="2">
        <v>0.27800000000000002</v>
      </c>
      <c r="J106" s="78">
        <f>I106/G106*100</f>
        <v>102.58302583025831</v>
      </c>
    </row>
    <row r="107" spans="1:10" ht="14.25" x14ac:dyDescent="0.2">
      <c r="A107" s="14" t="s">
        <v>15</v>
      </c>
      <c r="B107" s="8"/>
      <c r="C107" s="8"/>
      <c r="D107" s="8"/>
      <c r="E107" s="8"/>
      <c r="F107" s="8"/>
      <c r="G107" s="8"/>
      <c r="H107" s="38"/>
      <c r="I107" s="2"/>
      <c r="J107" s="3"/>
    </row>
    <row r="108" spans="1:10" s="7" customFormat="1" ht="36" customHeight="1" x14ac:dyDescent="0.2">
      <c r="A108" s="21" t="s">
        <v>89</v>
      </c>
      <c r="B108" s="8">
        <v>0.7</v>
      </c>
      <c r="C108" s="8">
        <v>0.7</v>
      </c>
      <c r="D108" s="52">
        <f t="shared" ref="D108:D113" si="14">C108/B108*100</f>
        <v>100</v>
      </c>
      <c r="E108" s="8">
        <v>0.75</v>
      </c>
      <c r="F108" s="52">
        <f t="shared" ref="F108:F113" si="15">E108/C108*100</f>
        <v>107.14285714285714</v>
      </c>
      <c r="G108" s="8">
        <v>0.8</v>
      </c>
      <c r="H108" s="86">
        <f t="shared" ref="H108:H109" si="16">G108/E108*100</f>
        <v>106.66666666666667</v>
      </c>
      <c r="I108" s="8">
        <v>0.85</v>
      </c>
      <c r="J108" s="83">
        <f>I108/G108*100</f>
        <v>106.25</v>
      </c>
    </row>
    <row r="109" spans="1:10" ht="34.5" customHeight="1" x14ac:dyDescent="0.2">
      <c r="A109" s="21" t="s">
        <v>16</v>
      </c>
      <c r="B109" s="8">
        <v>0.7</v>
      </c>
      <c r="C109" s="8">
        <v>0.7</v>
      </c>
      <c r="D109" s="52">
        <f t="shared" si="14"/>
        <v>100</v>
      </c>
      <c r="E109" s="8">
        <v>0.75</v>
      </c>
      <c r="F109" s="52">
        <f t="shared" si="15"/>
        <v>107.14285714285714</v>
      </c>
      <c r="G109" s="8">
        <v>0.8</v>
      </c>
      <c r="H109" s="75">
        <f t="shared" si="16"/>
        <v>106.66666666666667</v>
      </c>
      <c r="I109" s="2">
        <v>0.85</v>
      </c>
      <c r="J109" s="78">
        <f>I109/G109*100</f>
        <v>106.25</v>
      </c>
    </row>
    <row r="110" spans="1:10" ht="0.95" customHeight="1" x14ac:dyDescent="0.2">
      <c r="A110" s="21" t="s">
        <v>17</v>
      </c>
      <c r="B110" s="8"/>
      <c r="C110" s="8"/>
      <c r="D110" s="8" t="e">
        <f t="shared" si="14"/>
        <v>#DIV/0!</v>
      </c>
      <c r="E110" s="8"/>
      <c r="F110" s="8" t="e">
        <f t="shared" si="15"/>
        <v>#DIV/0!</v>
      </c>
      <c r="G110" s="8"/>
      <c r="H110" s="38" t="e">
        <f>G110/E110*100</f>
        <v>#DIV/0!</v>
      </c>
      <c r="I110" s="2"/>
      <c r="J110" s="3" t="e">
        <f t="shared" ref="J110:J113" si="17">I110/G110*100</f>
        <v>#DIV/0!</v>
      </c>
    </row>
    <row r="111" spans="1:10" ht="21.75" hidden="1" customHeight="1" x14ac:dyDescent="0.2">
      <c r="A111" s="21" t="s">
        <v>18</v>
      </c>
      <c r="B111" s="8"/>
      <c r="C111" s="8"/>
      <c r="D111" s="8" t="e">
        <f t="shared" si="14"/>
        <v>#DIV/0!</v>
      </c>
      <c r="E111" s="8"/>
      <c r="F111" s="8" t="e">
        <f t="shared" si="15"/>
        <v>#DIV/0!</v>
      </c>
      <c r="G111" s="8"/>
      <c r="H111" s="38" t="e">
        <f>G111/E111*100</f>
        <v>#DIV/0!</v>
      </c>
      <c r="I111" s="2"/>
      <c r="J111" s="3" t="e">
        <f t="shared" si="17"/>
        <v>#DIV/0!</v>
      </c>
    </row>
    <row r="112" spans="1:10" ht="17.25" hidden="1" customHeight="1" x14ac:dyDescent="0.2">
      <c r="A112" s="21" t="s">
        <v>19</v>
      </c>
      <c r="B112" s="8"/>
      <c r="C112" s="8"/>
      <c r="D112" s="8" t="e">
        <f t="shared" si="14"/>
        <v>#DIV/0!</v>
      </c>
      <c r="E112" s="8"/>
      <c r="F112" s="8" t="e">
        <f t="shared" si="15"/>
        <v>#DIV/0!</v>
      </c>
      <c r="G112" s="8"/>
      <c r="H112" s="38" t="e">
        <f>G112/E112*100</f>
        <v>#DIV/0!</v>
      </c>
      <c r="I112" s="2"/>
      <c r="J112" s="3" t="e">
        <f t="shared" si="17"/>
        <v>#DIV/0!</v>
      </c>
    </row>
    <row r="113" spans="1:10" ht="30" x14ac:dyDescent="0.2">
      <c r="A113" s="21" t="s">
        <v>90</v>
      </c>
      <c r="B113" s="8">
        <v>17.7</v>
      </c>
      <c r="C113" s="8">
        <v>17.7</v>
      </c>
      <c r="D113" s="52">
        <f t="shared" si="14"/>
        <v>100</v>
      </c>
      <c r="E113" s="8">
        <v>17.8</v>
      </c>
      <c r="F113" s="52">
        <f t="shared" si="15"/>
        <v>100.56497175141243</v>
      </c>
      <c r="G113" s="8">
        <v>17.8</v>
      </c>
      <c r="H113" s="38">
        <f>G113/E113*100</f>
        <v>100</v>
      </c>
      <c r="I113" s="2">
        <v>17.899999999999999</v>
      </c>
      <c r="J113" s="78">
        <f t="shared" si="17"/>
        <v>100.56179775280899</v>
      </c>
    </row>
    <row r="114" spans="1:10" ht="28.5" x14ac:dyDescent="0.2">
      <c r="A114" s="14" t="s">
        <v>20</v>
      </c>
      <c r="B114" s="8"/>
      <c r="C114" s="8"/>
      <c r="D114" s="8"/>
      <c r="E114" s="8"/>
      <c r="F114" s="8"/>
      <c r="G114" s="8"/>
      <c r="H114" s="38"/>
      <c r="I114" s="2"/>
      <c r="J114" s="3"/>
    </row>
    <row r="115" spans="1:10" ht="16.5" hidden="1" customHeight="1" x14ac:dyDescent="0.2">
      <c r="A115" s="21" t="s">
        <v>26</v>
      </c>
      <c r="B115" s="8"/>
      <c r="C115" s="8"/>
      <c r="D115" s="8" t="e">
        <f t="shared" ref="D115:D125" si="18">C115/B115*100</f>
        <v>#DIV/0!</v>
      </c>
      <c r="E115" s="8"/>
      <c r="F115" s="8" t="e">
        <f t="shared" ref="F115:F129" si="19">E115/C115*100</f>
        <v>#DIV/0!</v>
      </c>
      <c r="G115" s="8"/>
      <c r="H115" s="38" t="e">
        <f t="shared" ref="H115:H129" si="20">G115/E115*100</f>
        <v>#DIV/0!</v>
      </c>
      <c r="I115" s="2"/>
      <c r="J115" s="3" t="e">
        <f t="shared" ref="J115:J129" si="21">I115/G115*100</f>
        <v>#DIV/0!</v>
      </c>
    </row>
    <row r="116" spans="1:10" ht="16.5" hidden="1" customHeight="1" x14ac:dyDescent="0.2">
      <c r="A116" s="21" t="s">
        <v>82</v>
      </c>
      <c r="B116" s="8"/>
      <c r="C116" s="8"/>
      <c r="D116" s="8" t="e">
        <f t="shared" si="18"/>
        <v>#DIV/0!</v>
      </c>
      <c r="E116" s="8"/>
      <c r="F116" s="8" t="e">
        <f t="shared" si="19"/>
        <v>#DIV/0!</v>
      </c>
      <c r="G116" s="8"/>
      <c r="H116" s="38" t="e">
        <f t="shared" si="20"/>
        <v>#DIV/0!</v>
      </c>
      <c r="I116" s="2"/>
      <c r="J116" s="3" t="e">
        <f t="shared" si="21"/>
        <v>#DIV/0!</v>
      </c>
    </row>
    <row r="117" spans="1:10" ht="28.5" hidden="1" customHeight="1" x14ac:dyDescent="0.2">
      <c r="A117" s="21" t="s">
        <v>35</v>
      </c>
      <c r="B117" s="8"/>
      <c r="C117" s="8"/>
      <c r="D117" s="8" t="e">
        <f t="shared" si="18"/>
        <v>#DIV/0!</v>
      </c>
      <c r="E117" s="8"/>
      <c r="F117" s="8" t="e">
        <f t="shared" si="19"/>
        <v>#DIV/0!</v>
      </c>
      <c r="G117" s="8"/>
      <c r="H117" s="38" t="e">
        <f t="shared" si="20"/>
        <v>#DIV/0!</v>
      </c>
      <c r="I117" s="2"/>
      <c r="J117" s="3" t="e">
        <f t="shared" si="21"/>
        <v>#DIV/0!</v>
      </c>
    </row>
    <row r="118" spans="1:10" ht="15" hidden="1" x14ac:dyDescent="0.2">
      <c r="A118" s="21" t="s">
        <v>27</v>
      </c>
      <c r="B118" s="8"/>
      <c r="C118" s="8"/>
      <c r="D118" s="8" t="e">
        <f t="shared" si="18"/>
        <v>#DIV/0!</v>
      </c>
      <c r="E118" s="8"/>
      <c r="F118" s="8" t="e">
        <f t="shared" si="19"/>
        <v>#DIV/0!</v>
      </c>
      <c r="G118" s="8"/>
      <c r="H118" s="38" t="e">
        <f t="shared" si="20"/>
        <v>#DIV/0!</v>
      </c>
      <c r="I118" s="2"/>
      <c r="J118" s="3" t="e">
        <f t="shared" si="21"/>
        <v>#DIV/0!</v>
      </c>
    </row>
    <row r="119" spans="1:10" ht="30.75" customHeight="1" x14ac:dyDescent="0.2">
      <c r="A119" s="21" t="s">
        <v>28</v>
      </c>
      <c r="B119" s="8">
        <v>1</v>
      </c>
      <c r="C119" s="8">
        <v>1</v>
      </c>
      <c r="D119" s="8">
        <f t="shared" si="18"/>
        <v>100</v>
      </c>
      <c r="E119" s="8">
        <v>1</v>
      </c>
      <c r="F119" s="8">
        <f t="shared" si="19"/>
        <v>100</v>
      </c>
      <c r="G119" s="8">
        <v>1</v>
      </c>
      <c r="H119" s="38">
        <f t="shared" si="20"/>
        <v>100</v>
      </c>
      <c r="I119" s="2">
        <v>1</v>
      </c>
      <c r="J119" s="3">
        <f t="shared" si="21"/>
        <v>100</v>
      </c>
    </row>
    <row r="120" spans="1:10" ht="30" hidden="1" customHeight="1" x14ac:dyDescent="0.2">
      <c r="A120" s="21" t="s">
        <v>36</v>
      </c>
      <c r="B120" s="8"/>
      <c r="C120" s="8"/>
      <c r="D120" s="8" t="e">
        <f t="shared" si="18"/>
        <v>#DIV/0!</v>
      </c>
      <c r="E120" s="8"/>
      <c r="F120" s="8" t="e">
        <f t="shared" si="19"/>
        <v>#DIV/0!</v>
      </c>
      <c r="G120" s="8"/>
      <c r="H120" s="38" t="e">
        <f t="shared" si="20"/>
        <v>#DIV/0!</v>
      </c>
      <c r="I120" s="2"/>
      <c r="J120" s="3" t="e">
        <f t="shared" si="21"/>
        <v>#DIV/0!</v>
      </c>
    </row>
    <row r="121" spans="1:10" ht="30" customHeight="1" x14ac:dyDescent="0.2">
      <c r="A121" s="21" t="s">
        <v>21</v>
      </c>
      <c r="B121" s="8">
        <v>470</v>
      </c>
      <c r="C121" s="8">
        <v>470</v>
      </c>
      <c r="D121" s="8">
        <f t="shared" si="18"/>
        <v>100</v>
      </c>
      <c r="E121" s="8">
        <v>470</v>
      </c>
      <c r="F121" s="8">
        <f t="shared" si="19"/>
        <v>100</v>
      </c>
      <c r="G121" s="8">
        <v>470</v>
      </c>
      <c r="H121" s="38">
        <f t="shared" si="20"/>
        <v>100</v>
      </c>
      <c r="I121" s="2">
        <v>470</v>
      </c>
      <c r="J121" s="3">
        <f t="shared" si="21"/>
        <v>100</v>
      </c>
    </row>
    <row r="122" spans="1:10" ht="28.5" customHeight="1" x14ac:dyDescent="0.2">
      <c r="A122" s="21" t="s">
        <v>81</v>
      </c>
      <c r="B122" s="8">
        <v>80</v>
      </c>
      <c r="C122" s="8">
        <v>80</v>
      </c>
      <c r="D122" s="8">
        <f t="shared" si="18"/>
        <v>100</v>
      </c>
      <c r="E122" s="8">
        <v>80</v>
      </c>
      <c r="F122" s="8">
        <f t="shared" si="19"/>
        <v>100</v>
      </c>
      <c r="G122" s="8">
        <v>80</v>
      </c>
      <c r="H122" s="38">
        <f t="shared" si="20"/>
        <v>100</v>
      </c>
      <c r="I122" s="2">
        <v>80</v>
      </c>
      <c r="J122" s="3">
        <f t="shared" si="21"/>
        <v>100</v>
      </c>
    </row>
    <row r="123" spans="1:10" ht="30" customHeight="1" x14ac:dyDescent="0.2">
      <c r="A123" s="21" t="s">
        <v>67</v>
      </c>
      <c r="B123" s="8">
        <v>635</v>
      </c>
      <c r="C123" s="8">
        <v>635</v>
      </c>
      <c r="D123" s="8">
        <f t="shared" si="18"/>
        <v>100</v>
      </c>
      <c r="E123" s="8">
        <v>635</v>
      </c>
      <c r="F123" s="8">
        <f t="shared" si="19"/>
        <v>100</v>
      </c>
      <c r="G123" s="8">
        <v>635</v>
      </c>
      <c r="H123" s="38">
        <f t="shared" si="20"/>
        <v>100</v>
      </c>
      <c r="I123" s="2">
        <v>635</v>
      </c>
      <c r="J123" s="3">
        <f t="shared" si="21"/>
        <v>100</v>
      </c>
    </row>
    <row r="124" spans="1:10" ht="21" customHeight="1" x14ac:dyDescent="0.2">
      <c r="A124" s="21" t="s">
        <v>83</v>
      </c>
      <c r="B124" s="8">
        <v>24</v>
      </c>
      <c r="C124" s="8">
        <v>24.6</v>
      </c>
      <c r="D124" s="8">
        <f t="shared" si="18"/>
        <v>102.50000000000001</v>
      </c>
      <c r="E124" s="8">
        <v>25.3</v>
      </c>
      <c r="F124" s="52">
        <f t="shared" si="19"/>
        <v>102.84552845528454</v>
      </c>
      <c r="G124" s="8">
        <v>25.7</v>
      </c>
      <c r="H124" s="75">
        <f t="shared" si="20"/>
        <v>101.58102766798419</v>
      </c>
      <c r="I124" s="2">
        <v>25.7</v>
      </c>
      <c r="J124" s="3">
        <f t="shared" si="21"/>
        <v>100</v>
      </c>
    </row>
    <row r="125" spans="1:10" s="7" customFormat="1" ht="28.5" x14ac:dyDescent="0.2">
      <c r="A125" s="23" t="s">
        <v>29</v>
      </c>
      <c r="B125" s="8">
        <v>27</v>
      </c>
      <c r="C125" s="8">
        <v>27</v>
      </c>
      <c r="D125" s="8">
        <f t="shared" si="18"/>
        <v>100</v>
      </c>
      <c r="E125" s="8">
        <v>27</v>
      </c>
      <c r="F125" s="8">
        <f t="shared" si="19"/>
        <v>100</v>
      </c>
      <c r="G125" s="8">
        <v>27</v>
      </c>
      <c r="H125" s="42">
        <f t="shared" si="20"/>
        <v>100</v>
      </c>
      <c r="I125" s="8">
        <v>27</v>
      </c>
      <c r="J125" s="84">
        <f t="shared" si="21"/>
        <v>100</v>
      </c>
    </row>
    <row r="126" spans="1:10" s="7" customFormat="1" ht="1.5" hidden="1" customHeight="1" x14ac:dyDescent="0.2">
      <c r="A126" s="22" t="s">
        <v>57</v>
      </c>
      <c r="B126" s="8"/>
      <c r="C126" s="8"/>
      <c r="D126" s="8" t="e">
        <f t="shared" ref="D126:D141" si="22">C126/B126*100</f>
        <v>#DIV/0!</v>
      </c>
      <c r="E126" s="8"/>
      <c r="F126" s="8" t="e">
        <f t="shared" si="19"/>
        <v>#DIV/0!</v>
      </c>
      <c r="G126" s="8"/>
      <c r="H126" s="42" t="e">
        <f t="shared" si="20"/>
        <v>#DIV/0!</v>
      </c>
      <c r="I126" s="8"/>
      <c r="J126" s="84" t="e">
        <f t="shared" si="21"/>
        <v>#DIV/0!</v>
      </c>
    </row>
    <row r="127" spans="1:10" s="7" customFormat="1" ht="28.5" customHeight="1" x14ac:dyDescent="0.2">
      <c r="A127" s="22" t="s">
        <v>58</v>
      </c>
      <c r="B127" s="8">
        <v>5</v>
      </c>
      <c r="C127" s="8">
        <v>5</v>
      </c>
      <c r="D127" s="8">
        <f t="shared" si="22"/>
        <v>100</v>
      </c>
      <c r="E127" s="8">
        <v>5</v>
      </c>
      <c r="F127" s="8">
        <f t="shared" si="19"/>
        <v>100</v>
      </c>
      <c r="G127" s="8">
        <v>5</v>
      </c>
      <c r="H127" s="42">
        <f t="shared" si="20"/>
        <v>100</v>
      </c>
      <c r="I127" s="8">
        <v>5</v>
      </c>
      <c r="J127" s="84">
        <f t="shared" si="21"/>
        <v>100</v>
      </c>
    </row>
    <row r="128" spans="1:10" s="7" customFormat="1" ht="27.95" customHeight="1" x14ac:dyDescent="0.2">
      <c r="A128" s="22" t="s">
        <v>59</v>
      </c>
      <c r="B128" s="8">
        <v>22</v>
      </c>
      <c r="C128" s="8">
        <v>22</v>
      </c>
      <c r="D128" s="8">
        <f t="shared" si="22"/>
        <v>100</v>
      </c>
      <c r="E128" s="8">
        <v>22</v>
      </c>
      <c r="F128" s="8">
        <f t="shared" si="19"/>
        <v>100</v>
      </c>
      <c r="G128" s="8">
        <v>22</v>
      </c>
      <c r="H128" s="42">
        <f t="shared" si="20"/>
        <v>100</v>
      </c>
      <c r="I128" s="8">
        <v>22</v>
      </c>
      <c r="J128" s="84">
        <f t="shared" si="21"/>
        <v>100</v>
      </c>
    </row>
    <row r="129" spans="1:10" s="7" customFormat="1" ht="42.75" x14ac:dyDescent="0.2">
      <c r="A129" s="85" t="s">
        <v>92</v>
      </c>
      <c r="B129" s="8">
        <v>68</v>
      </c>
      <c r="C129" s="8">
        <v>73</v>
      </c>
      <c r="D129" s="52">
        <f>C129/B129*100</f>
        <v>107.35294117647058</v>
      </c>
      <c r="E129" s="8">
        <v>77</v>
      </c>
      <c r="F129" s="52">
        <f t="shared" si="19"/>
        <v>105.47945205479452</v>
      </c>
      <c r="G129" s="8">
        <v>78</v>
      </c>
      <c r="H129" s="86">
        <f t="shared" si="20"/>
        <v>101.29870129870129</v>
      </c>
      <c r="I129" s="8">
        <v>79</v>
      </c>
      <c r="J129" s="83">
        <f t="shared" si="21"/>
        <v>101.28205128205127</v>
      </c>
    </row>
    <row r="130" spans="1:10" ht="14.25" x14ac:dyDescent="0.2">
      <c r="A130" s="23" t="s">
        <v>60</v>
      </c>
      <c r="B130" s="8"/>
      <c r="C130" s="8"/>
      <c r="D130" s="8"/>
      <c r="E130" s="8"/>
      <c r="F130" s="8"/>
      <c r="G130" s="8"/>
      <c r="H130" s="38"/>
      <c r="I130" s="2"/>
      <c r="J130" s="3"/>
    </row>
    <row r="131" spans="1:10" ht="15" x14ac:dyDescent="0.2">
      <c r="A131" s="21" t="s">
        <v>61</v>
      </c>
      <c r="B131" s="8">
        <v>33.436999999999998</v>
      </c>
      <c r="C131" s="8">
        <v>33.436999999999998</v>
      </c>
      <c r="D131" s="8">
        <f t="shared" si="22"/>
        <v>100</v>
      </c>
      <c r="E131" s="8">
        <v>33.436999999999998</v>
      </c>
      <c r="F131" s="8">
        <f t="shared" ref="F131:F138" si="23">E131/C131*100</f>
        <v>100</v>
      </c>
      <c r="G131" s="8">
        <v>33.436999999999998</v>
      </c>
      <c r="H131" s="38">
        <f t="shared" ref="H131:H138" si="24">G131/E131*100</f>
        <v>100</v>
      </c>
      <c r="I131" s="2">
        <v>33.436999999999998</v>
      </c>
      <c r="J131" s="3">
        <f t="shared" ref="J131:J138" si="25">I131/G131*100</f>
        <v>100</v>
      </c>
    </row>
    <row r="132" spans="1:10" ht="13.7" customHeight="1" x14ac:dyDescent="0.2">
      <c r="A132" s="21" t="s">
        <v>62</v>
      </c>
      <c r="B132" s="8">
        <v>17.600000000000001</v>
      </c>
      <c r="C132" s="8">
        <v>18.8</v>
      </c>
      <c r="D132" s="52">
        <f t="shared" si="22"/>
        <v>106.81818181818181</v>
      </c>
      <c r="E132" s="8">
        <v>18.8</v>
      </c>
      <c r="F132" s="8">
        <f t="shared" si="23"/>
        <v>100</v>
      </c>
      <c r="G132" s="8">
        <v>18.8</v>
      </c>
      <c r="H132" s="38">
        <f t="shared" si="24"/>
        <v>100</v>
      </c>
      <c r="I132" s="2">
        <v>18.8</v>
      </c>
      <c r="J132" s="3">
        <f t="shared" si="25"/>
        <v>100</v>
      </c>
    </row>
    <row r="133" spans="1:10" ht="15" hidden="1" x14ac:dyDescent="0.2">
      <c r="A133" s="21" t="s">
        <v>63</v>
      </c>
      <c r="B133" s="8"/>
      <c r="C133" s="8"/>
      <c r="D133" s="8" t="e">
        <f t="shared" si="22"/>
        <v>#DIV/0!</v>
      </c>
      <c r="E133" s="8"/>
      <c r="F133" s="8" t="e">
        <f t="shared" si="23"/>
        <v>#DIV/0!</v>
      </c>
      <c r="G133" s="8"/>
      <c r="H133" s="38" t="e">
        <f t="shared" si="24"/>
        <v>#DIV/0!</v>
      </c>
      <c r="I133" s="2"/>
      <c r="J133" s="3" t="e">
        <f t="shared" si="25"/>
        <v>#DIV/0!</v>
      </c>
    </row>
    <row r="134" spans="1:10" ht="15.75" customHeight="1" x14ac:dyDescent="0.2">
      <c r="A134" s="21" t="s">
        <v>66</v>
      </c>
      <c r="B134" s="8">
        <v>33.436999999999998</v>
      </c>
      <c r="C134" s="8">
        <v>33.436999999999998</v>
      </c>
      <c r="D134" s="8">
        <f t="shared" si="22"/>
        <v>100</v>
      </c>
      <c r="E134" s="8">
        <v>33.436999999999998</v>
      </c>
      <c r="F134" s="8">
        <f t="shared" si="23"/>
        <v>100</v>
      </c>
      <c r="G134" s="8">
        <v>33.436999999999998</v>
      </c>
      <c r="H134" s="38">
        <f t="shared" si="24"/>
        <v>100</v>
      </c>
      <c r="I134" s="2">
        <v>33.436999999999998</v>
      </c>
      <c r="J134" s="3">
        <f t="shared" si="25"/>
        <v>100</v>
      </c>
    </row>
    <row r="135" spans="1:10" ht="15" x14ac:dyDescent="0.2">
      <c r="A135" s="22" t="s">
        <v>64</v>
      </c>
      <c r="B135" s="8">
        <v>33.436999999999998</v>
      </c>
      <c r="C135" s="8">
        <v>33.436999999999998</v>
      </c>
      <c r="D135" s="8">
        <f t="shared" si="22"/>
        <v>100</v>
      </c>
      <c r="E135" s="8">
        <v>33.436999999999998</v>
      </c>
      <c r="F135" s="8">
        <f t="shared" si="23"/>
        <v>100</v>
      </c>
      <c r="G135" s="8">
        <v>33.436999999999998</v>
      </c>
      <c r="H135" s="38">
        <f t="shared" si="24"/>
        <v>100</v>
      </c>
      <c r="I135" s="2">
        <v>33.436999999999998</v>
      </c>
      <c r="J135" s="3">
        <f t="shared" si="25"/>
        <v>100</v>
      </c>
    </row>
    <row r="136" spans="1:10" s="7" customFormat="1" ht="30" x14ac:dyDescent="0.2">
      <c r="A136" s="24" t="s">
        <v>65</v>
      </c>
      <c r="B136" s="8">
        <v>67</v>
      </c>
      <c r="C136" s="8">
        <v>69</v>
      </c>
      <c r="D136" s="8">
        <f t="shared" si="22"/>
        <v>102.98507462686568</v>
      </c>
      <c r="E136" s="8">
        <v>73</v>
      </c>
      <c r="F136" s="8">
        <f t="shared" si="23"/>
        <v>105.79710144927536</v>
      </c>
      <c r="G136" s="8">
        <v>73</v>
      </c>
      <c r="H136" s="42">
        <f t="shared" si="24"/>
        <v>100</v>
      </c>
      <c r="I136" s="8">
        <v>75</v>
      </c>
      <c r="J136" s="84">
        <f t="shared" si="25"/>
        <v>102.73972602739727</v>
      </c>
    </row>
    <row r="137" spans="1:10" s="7" customFormat="1" ht="30" x14ac:dyDescent="0.2">
      <c r="A137" s="24" t="s">
        <v>68</v>
      </c>
      <c r="B137" s="8">
        <v>113</v>
      </c>
      <c r="C137" s="8">
        <v>113</v>
      </c>
      <c r="D137" s="8">
        <f t="shared" si="22"/>
        <v>100</v>
      </c>
      <c r="E137" s="8">
        <v>140</v>
      </c>
      <c r="F137" s="8">
        <f t="shared" si="23"/>
        <v>123.8938053097345</v>
      </c>
      <c r="G137" s="8">
        <v>140</v>
      </c>
      <c r="H137" s="42">
        <f t="shared" si="24"/>
        <v>100</v>
      </c>
      <c r="I137" s="8">
        <v>140</v>
      </c>
      <c r="J137" s="84">
        <f t="shared" si="25"/>
        <v>100</v>
      </c>
    </row>
    <row r="138" spans="1:10" s="7" customFormat="1" ht="30" x14ac:dyDescent="0.2">
      <c r="A138" s="24" t="s">
        <v>69</v>
      </c>
      <c r="B138" s="8">
        <v>2</v>
      </c>
      <c r="C138" s="8">
        <v>2</v>
      </c>
      <c r="D138" s="8">
        <f t="shared" si="22"/>
        <v>100</v>
      </c>
      <c r="E138" s="8">
        <v>2</v>
      </c>
      <c r="F138" s="8">
        <f t="shared" si="23"/>
        <v>100</v>
      </c>
      <c r="G138" s="8">
        <v>2</v>
      </c>
      <c r="H138" s="42">
        <f t="shared" si="24"/>
        <v>100</v>
      </c>
      <c r="I138" s="8">
        <v>2</v>
      </c>
      <c r="J138" s="84">
        <f t="shared" si="25"/>
        <v>100</v>
      </c>
    </row>
    <row r="139" spans="1:10" ht="14.25" x14ac:dyDescent="0.2">
      <c r="A139" s="23" t="s">
        <v>93</v>
      </c>
      <c r="B139" s="8"/>
      <c r="C139" s="8"/>
      <c r="D139" s="8"/>
      <c r="E139" s="8"/>
      <c r="F139" s="8"/>
      <c r="G139" s="8"/>
      <c r="H139" s="38"/>
      <c r="I139" s="2"/>
      <c r="J139" s="3"/>
    </row>
    <row r="140" spans="1:10" s="7" customFormat="1" ht="30" x14ac:dyDescent="0.2">
      <c r="A140" s="24" t="s">
        <v>94</v>
      </c>
      <c r="B140" s="8">
        <v>19.7</v>
      </c>
      <c r="C140" s="8">
        <v>19.7</v>
      </c>
      <c r="D140" s="8">
        <f t="shared" si="22"/>
        <v>100</v>
      </c>
      <c r="E140" s="8">
        <v>20</v>
      </c>
      <c r="F140" s="52">
        <f>E140/C140*100</f>
        <v>101.5228426395939</v>
      </c>
      <c r="G140" s="8">
        <v>20.100000000000001</v>
      </c>
      <c r="H140" s="42">
        <f>G140/E140*100</f>
        <v>100.50000000000001</v>
      </c>
      <c r="I140" s="8">
        <v>20.3</v>
      </c>
      <c r="J140" s="83">
        <f>I140/G140*100</f>
        <v>100.99502487562188</v>
      </c>
    </row>
    <row r="141" spans="1:10" ht="30.75" thickBot="1" x14ac:dyDescent="0.25">
      <c r="A141" s="36" t="s">
        <v>95</v>
      </c>
      <c r="B141" s="55">
        <v>43</v>
      </c>
      <c r="C141" s="55">
        <v>50</v>
      </c>
      <c r="D141" s="80">
        <f t="shared" si="22"/>
        <v>116.27906976744187</v>
      </c>
      <c r="E141" s="55">
        <v>55</v>
      </c>
      <c r="F141" s="80">
        <f>E141/C141*100</f>
        <v>110.00000000000001</v>
      </c>
      <c r="G141" s="55">
        <v>58</v>
      </c>
      <c r="H141" s="81">
        <f>G141/E141*100</f>
        <v>105.45454545454544</v>
      </c>
      <c r="I141" s="37">
        <v>60</v>
      </c>
      <c r="J141" s="82">
        <f>I141/G141*100</f>
        <v>103.44827586206897</v>
      </c>
    </row>
  </sheetData>
  <mergeCells count="7">
    <mergeCell ref="J4:J5"/>
    <mergeCell ref="A2:J2"/>
    <mergeCell ref="A1:F1"/>
    <mergeCell ref="A4:A5"/>
    <mergeCell ref="D4:D5"/>
    <mergeCell ref="F4:F5"/>
    <mergeCell ref="H4:H5"/>
  </mergeCells>
  <phoneticPr fontId="2" type="noConversion"/>
  <pageMargins left="0.75" right="0.75" top="1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ФОРМУЛАМИ </vt:lpstr>
    </vt:vector>
  </TitlesOfParts>
  <Company>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KRISTI</cp:lastModifiedBy>
  <cp:lastPrinted>2022-11-18T08:00:53Z</cp:lastPrinted>
  <dcterms:created xsi:type="dcterms:W3CDTF">2006-05-06T07:58:30Z</dcterms:created>
  <dcterms:modified xsi:type="dcterms:W3CDTF">2022-11-18T08:02:57Z</dcterms:modified>
</cp:coreProperties>
</file>